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omments2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comments3.xml" ContentType="application/vnd.openxmlformats-officedocument.spreadsheetml.comment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+xml"/>
  <Override PartName="/xl/tables/table6.xml" ContentType="application/vnd.openxmlformats-officedocument.spreadsheetml.tab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7.xml" ContentType="application/vnd.openxmlformats-officedocument.drawing+xml"/>
  <Override PartName="/xl/tables/table7.xml" ContentType="application/vnd.openxmlformats-officedocument.spreadsheetml.tab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hidePivotFieldList="1" defaultThemeVersion="124226"/>
  <bookViews>
    <workbookView xWindow="240" yWindow="105" windowWidth="14805" windowHeight="8010" tabRatio="854"/>
  </bookViews>
  <sheets>
    <sheet name="RELACIÓN EXPEDIENTES 5701-2023" sheetId="14" r:id="rId1"/>
    <sheet name="Nº SOLICITUDES" sheetId="4" r:id="rId2"/>
    <sheet name="PERFIL SOLICITANTE" sheetId="7" r:id="rId3"/>
    <sheet name="SERVICIOS AFECTADOS" sheetId="12" r:id="rId4"/>
    <sheet name="MEDIO DE PRESENTACIÓN" sheetId="8" r:id="rId5"/>
    <sheet name="SENTIDO DE LAS RESOLUCIONES" sheetId="2" r:id="rId6"/>
    <sheet name="ESTADO SOLICITUDES" sheetId="6" r:id="rId7"/>
  </sheets>
  <definedNames>
    <definedName name="_xlnm.Print_Area" localSheetId="0">'RELACIÓN EXPEDIENTES 5701-2023'!$B$10:$L$76</definedName>
    <definedName name="TablaCTBG">#REF!</definedName>
  </definedNames>
  <calcPr calcId="162913"/>
</workbook>
</file>

<file path=xl/calcChain.xml><?xml version="1.0" encoding="utf-8"?>
<calcChain xmlns="http://schemas.openxmlformats.org/spreadsheetml/2006/main">
  <c r="B25" i="12" l="1"/>
  <c r="C3" i="7"/>
  <c r="B15" i="4" l="1"/>
  <c r="C4" i="7" l="1"/>
  <c r="C5" i="7"/>
  <c r="C5" i="12" l="1"/>
  <c r="C13" i="12"/>
  <c r="C21" i="12"/>
  <c r="C6" i="12"/>
  <c r="C14" i="12"/>
  <c r="C22" i="12"/>
  <c r="C7" i="12"/>
  <c r="C15" i="12"/>
  <c r="C23" i="12"/>
  <c r="C8" i="12"/>
  <c r="C16" i="12"/>
  <c r="C24" i="12"/>
  <c r="C9" i="12"/>
  <c r="C17" i="12"/>
  <c r="C2" i="12"/>
  <c r="C10" i="12"/>
  <c r="C18" i="12"/>
  <c r="C4" i="12"/>
  <c r="C12" i="12"/>
  <c r="C20" i="12"/>
  <c r="C3" i="12"/>
  <c r="C11" i="12"/>
  <c r="C19" i="12"/>
  <c r="C25" i="12"/>
  <c r="B14" i="2" l="1"/>
  <c r="C9" i="2" l="1"/>
  <c r="C6" i="2"/>
  <c r="C8" i="2" l="1"/>
  <c r="B12" i="7" l="1"/>
  <c r="B4" i="8" l="1"/>
  <c r="C3" i="8" l="1"/>
  <c r="C2" i="8"/>
  <c r="C11" i="2"/>
  <c r="C7" i="2" l="1"/>
  <c r="C3" i="2"/>
  <c r="C10" i="2"/>
  <c r="C13" i="2"/>
  <c r="C2" i="2"/>
  <c r="C4" i="2"/>
  <c r="C12" i="2"/>
  <c r="C5" i="2"/>
  <c r="C14" i="2" l="1"/>
  <c r="C4" i="8"/>
  <c r="B6" i="7" l="1"/>
  <c r="C6" i="7" l="1"/>
</calcChain>
</file>

<file path=xl/comments1.xml><?xml version="1.0" encoding="utf-8"?>
<comments xmlns="http://schemas.openxmlformats.org/spreadsheetml/2006/main">
  <authors>
    <author>Autor</author>
  </authors>
  <commentList>
    <comment ref="F39" authorId="0" shapeId="0">
      <text>
        <r>
          <rPr>
            <sz val="9"/>
            <color indexed="81"/>
            <rFont val="Tahoma"/>
            <family val="2"/>
          </rPr>
          <t xml:space="preserve">Este expediente afecta a tres servicios: Servicios Básicos, Policía Local y Seis. Lo tramitamos desde Transparencia
</t>
        </r>
      </text>
    </comment>
    <comment ref="L52" authorId="0" shapeId="0">
      <text>
        <r>
          <rPr>
            <sz val="10"/>
            <color indexed="81"/>
            <rFont val="Tahoma"/>
            <family val="2"/>
          </rPr>
          <t>5701/2023/42 Se notifica a terceros afectados (autor del proyecto) plazo para alegaciones, suspensión de plazo para resolver de 15 días. No presenta alegaciones.</t>
        </r>
      </text>
    </comment>
    <comment ref="D61" authorId="0" shapeId="0">
      <text>
        <r>
          <rPr>
            <sz val="9"/>
            <color indexed="81"/>
            <rFont val="Tahoma"/>
            <family val="2"/>
          </rPr>
          <t>Entrada en la Sección de Transparencia el 22/06/2023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B3" authorId="0" shapeId="0">
      <text>
        <r>
          <rPr>
            <sz val="9"/>
            <color indexed="81"/>
            <rFont val="Tahoma"/>
            <family val="2"/>
          </rPr>
          <t>En el mes de enero se suman posibles solicitudes del año anterior pendientes de abrir expediente</t>
        </r>
      </text>
    </comment>
  </commentList>
</comments>
</file>

<file path=xl/comments3.xml><?xml version="1.0" encoding="utf-8"?>
<comments xmlns="http://schemas.openxmlformats.org/spreadsheetml/2006/main">
  <authors>
    <author>Autor</author>
  </authors>
  <commentList>
    <comment ref="A11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A veces se acumularon varias en un mismo expediente</t>
        </r>
      </text>
    </comment>
  </commentList>
</comments>
</file>

<file path=xl/sharedStrings.xml><?xml version="1.0" encoding="utf-8"?>
<sst xmlns="http://schemas.openxmlformats.org/spreadsheetml/2006/main" count="694" uniqueCount="291">
  <si>
    <t>Nº REGISTRO</t>
  </si>
  <si>
    <t>OBJETO DE LA SOLICITUD</t>
  </si>
  <si>
    <t>SERVICIO AFECTADO</t>
  </si>
  <si>
    <t>Nº EXPTE.</t>
  </si>
  <si>
    <t xml:space="preserve"> EN PLAZO</t>
  </si>
  <si>
    <t>ESTADO</t>
  </si>
  <si>
    <t>Contratación</t>
  </si>
  <si>
    <t>Infraestructuras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</si>
  <si>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</si>
  <si>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</si>
  <si>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</si>
  <si>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</si>
  <si>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</si>
  <si>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</si>
  <si>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</si>
  <si>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</si>
  <si>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</si>
  <si>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</si>
  <si>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</si>
  <si>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</si>
  <si>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Resolución en plazo</t>
  </si>
  <si>
    <t>Resolución fuera de plazo</t>
  </si>
  <si>
    <t>Personas jurídicas</t>
  </si>
  <si>
    <t>Hombres</t>
  </si>
  <si>
    <t>Mujeres</t>
  </si>
  <si>
    <t>Remisión al Archivo Municipal</t>
  </si>
  <si>
    <t>Remisión a sujeto competente</t>
  </si>
  <si>
    <t>MES</t>
  </si>
  <si>
    <t>MEDIO DE PRESENTACIÓN</t>
  </si>
  <si>
    <t>ESTADO DE LAS SOLICITUDES</t>
  </si>
  <si>
    <t xml:space="preserve">Pendiente de resolución </t>
  </si>
  <si>
    <t xml:space="preserve">SENTIDO DE LAS RESOLUCIONES </t>
  </si>
  <si>
    <t xml:space="preserve">Transparencia </t>
  </si>
  <si>
    <t>Policía local</t>
  </si>
  <si>
    <t>%</t>
  </si>
  <si>
    <t>Pendiente</t>
  </si>
  <si>
    <t>Deportes</t>
  </si>
  <si>
    <t>Participación</t>
  </si>
  <si>
    <t>Consumo</t>
  </si>
  <si>
    <t>Servicios Sociales</t>
  </si>
  <si>
    <t>Educación</t>
  </si>
  <si>
    <t>Festejos</t>
  </si>
  <si>
    <t>Servicios Básicos</t>
  </si>
  <si>
    <t>FECHA RESOLUCIÓN AMPLIACIÓN</t>
  </si>
  <si>
    <t>Defensor del Pueblo</t>
  </si>
  <si>
    <t>Sí</t>
  </si>
  <si>
    <t>FECHA ENTRADA SOLICITUD</t>
  </si>
  <si>
    <t>COSTE CONTRATACIÓN EVENTOS NAVIDEÑOS CON ANIMALES</t>
  </si>
  <si>
    <t>2023/690</t>
  </si>
  <si>
    <t>LISTA DE ENTIDADES DEL REGISTRO DE ENTIDADES</t>
  </si>
  <si>
    <t>No</t>
  </si>
  <si>
    <t>Finalizado</t>
  </si>
  <si>
    <t>ENUNCIADOS Y PLANTILLA 2º EJERCICIO ECONOMISTAS</t>
  </si>
  <si>
    <t>Vía telemática</t>
  </si>
  <si>
    <t>Presencial</t>
  </si>
  <si>
    <t>VER EL EXPTE 1202-150075</t>
  </si>
  <si>
    <t>CERTIFICADO DIRECCIÓN EXACTA CC SALESAS</t>
  </si>
  <si>
    <t>Estadística</t>
  </si>
  <si>
    <t>COPIAS VARIOS  EXPTES URBANISMO 1193-070001,1193-080002, 1191-030004…</t>
  </si>
  <si>
    <t>2023/957</t>
  </si>
  <si>
    <t>2023/971</t>
  </si>
  <si>
    <t>2023/1109</t>
  </si>
  <si>
    <t xml:space="preserve">SOLICITUD DE REGISTRO DE ENTIDADES CIUDADANAS </t>
  </si>
  <si>
    <t>COPIA DE LA MEMORIA DEL EXPTE 1208-150021</t>
  </si>
  <si>
    <t>EXPTE 2122/77 (LICENCIA CONSTRUCCIÓN EDIFICIO)- ARCHIVO MUNICIPAL</t>
  </si>
  <si>
    <t>2023/1460</t>
  </si>
  <si>
    <t>2023/1649</t>
  </si>
  <si>
    <t>SOLICITUD DE COPIA DE LISTA DEFINITIVA  DE CANDIDATOS A JURADO BIENIO 2023/2024</t>
  </si>
  <si>
    <t>COPIAS EXPTE 1196-040007</t>
  </si>
  <si>
    <t>COPIA EXPTE COMPLETO 1193-060003 ESTUDIO DETALLE PLAN ESPECIAL MANJOYA</t>
  </si>
  <si>
    <t>ACCESO EXPTE PRP SERVICIOS BÁSICOS 1600-0003-200008</t>
  </si>
  <si>
    <t>2023/2065</t>
  </si>
  <si>
    <t>2023/2094</t>
  </si>
  <si>
    <t>2023/2060</t>
  </si>
  <si>
    <t>2023/2143</t>
  </si>
  <si>
    <t>2023/2140</t>
  </si>
  <si>
    <t>2023/2139</t>
  </si>
  <si>
    <t>INFORMACIÓN AYUDAS PÚBLICAS MATERNIDAD</t>
  </si>
  <si>
    <t>CONSULTA EXPTE CONTRATACION CC95/153</t>
  </si>
  <si>
    <t>VISIONADO Y COPIAS EXPTE 1208-180109</t>
  </si>
  <si>
    <t>VISIONADO Y COPIAS EXPTE 1245-180296</t>
  </si>
  <si>
    <t>COPIA EXPTE 934/79</t>
  </si>
  <si>
    <t>VISIONADO Y COPIAS EXPTE 1202-19-0011</t>
  </si>
  <si>
    <t>RELACION DE ENTIDADES INSCRITAS EN EL REGISTRO DE ENTIDADES CIUDADANAS</t>
  </si>
  <si>
    <t>2023/3041</t>
  </si>
  <si>
    <t>2023/3033</t>
  </si>
  <si>
    <t>2023/3040</t>
  </si>
  <si>
    <t>SOLICITUD INFORMACIÓN ALTA PADRÓN</t>
  </si>
  <si>
    <t>El expediente 22 es de PRUEBA</t>
  </si>
  <si>
    <t>El expediente 22 es de prueba</t>
  </si>
  <si>
    <t>2023/3042</t>
  </si>
  <si>
    <t>PRUEBA</t>
  </si>
  <si>
    <t>2023/3148</t>
  </si>
  <si>
    <t>2023/3147</t>
  </si>
  <si>
    <t>2023/3150</t>
  </si>
  <si>
    <t>SOLICITUD DE INFORMES DE SERVICIOS SOCIALES</t>
  </si>
  <si>
    <t>SOLICITUD DE COPIA DE EXPEDIENTE DE SS</t>
  </si>
  <si>
    <t>2023/3233</t>
  </si>
  <si>
    <t>CONSULTAR PLAN ESPECIAL DE PROTECCION Y CONSERVACION  DEL CONJUNTO HISTORICO DE OLLONIEGO</t>
  </si>
  <si>
    <t>2023/3414</t>
  </si>
  <si>
    <t>2023/3408</t>
  </si>
  <si>
    <t>2023/3371</t>
  </si>
  <si>
    <t>ACCESO A EXPTE DESCONTAMINACIÓN DE LA MANJOYA</t>
  </si>
  <si>
    <t>ACCESO AL EXPTE URBANISTICO DE SANTO MEDERO</t>
  </si>
  <si>
    <t>RELACIÓN DE VEHICULOS MUNICIPALES 2006-2013</t>
  </si>
  <si>
    <t>2023/4373</t>
  </si>
  <si>
    <t>Licencias</t>
  </si>
  <si>
    <t>Medio Ambiente y Planeamiento Urbanístico</t>
  </si>
  <si>
    <t>Personal</t>
  </si>
  <si>
    <t>Archivo Municipal</t>
  </si>
  <si>
    <t>SERVICIOS MUNICIPALES AFECTADOS</t>
  </si>
  <si>
    <t>Nº SOLICITUDES</t>
  </si>
  <si>
    <t>PERFIL DEL SOLICITANTE</t>
  </si>
  <si>
    <t>RECLAMACIONES RECIBIDAS</t>
  </si>
  <si>
    <t>TOTAL EXPEDIENTES 2023</t>
  </si>
  <si>
    <t>Nº RESOLUCIÓN FINAL</t>
  </si>
  <si>
    <t>FECHA RESOLUCIÓN FINAL</t>
  </si>
  <si>
    <t>CONTENIDO DE LA RESOLUCIÓN FINAL</t>
  </si>
  <si>
    <t>CONSULTA EXPTE 1204-10-0013</t>
  </si>
  <si>
    <t>2023/5255</t>
  </si>
  <si>
    <t>SINIESTROS EN GUARDERIAS DE AUTOMOVILES</t>
  </si>
  <si>
    <t>2023/5599</t>
  </si>
  <si>
    <t>Total 2023</t>
  </si>
  <si>
    <t>Total solicitudes 2023</t>
  </si>
  <si>
    <t>Total reclamaciones 2023</t>
  </si>
  <si>
    <t>Total año 2023</t>
  </si>
  <si>
    <t>Expedientes pendientes de Resolución</t>
  </si>
  <si>
    <t>Requerimientos de subsanación de solicitud</t>
  </si>
  <si>
    <t>Resolución de Ampliación de plazo</t>
  </si>
  <si>
    <t>COPIA DE DOCUMENTOS DE EXTE 1208-170071</t>
  </si>
  <si>
    <t>SOLICITUD DE INFORMACIÓN CON FINES PERIODÍSTICOS (AGENDA 2030)</t>
  </si>
  <si>
    <t>SOLICITA COPIA EXPTE COMPLETO 1204-110052</t>
  </si>
  <si>
    <t>SOLICITA ACCESO A EXPTE 1231-04-0011</t>
  </si>
  <si>
    <t>CTBG (anotaciones)</t>
  </si>
  <si>
    <t>PROYECTO DE REPARCELACIÓN DE PRADO DE LA VEGA</t>
  </si>
  <si>
    <t>COPIAS EXPTE 1222-21-0003</t>
  </si>
  <si>
    <t>CONSULTA DE PROYECTO DE ADECUACIÓN DEL LOCAL COMERCIAL SITO EN PLANTA BAJA EDIFICIO URIA 58</t>
  </si>
  <si>
    <t>Comunicación</t>
  </si>
  <si>
    <t>2023/6920</t>
  </si>
  <si>
    <t>2023/6927</t>
  </si>
  <si>
    <t>2023/6917</t>
  </si>
  <si>
    <t>2023/6990</t>
  </si>
  <si>
    <t>2023/7403</t>
  </si>
  <si>
    <t>2023/7402</t>
  </si>
  <si>
    <t>2023/7401</t>
  </si>
  <si>
    <t>COPIA PROYECTO DE ACTUACIÓN DE LA UG ARMANDO COLLAR I DEL PGOU DE OVIEDO 1197-16-0001</t>
  </si>
  <si>
    <t>COPIA EXPTE 1238-21-0204 INSPECCION FIN DE OBRA</t>
  </si>
  <si>
    <t>SOLICITUD DE ACCESO A PLANOS URB MARGEN DERECHO SALIDA OVIEDO A66 EXPTE CO2022/39</t>
  </si>
  <si>
    <t>SOLICITUD PROYECTO EXPTE 1202-18-0077</t>
  </si>
  <si>
    <t>2023/7941</t>
  </si>
  <si>
    <t>2023/7940</t>
  </si>
  <si>
    <t>2023/7939</t>
  </si>
  <si>
    <t>DATOS ACTUALIZADOS A FECHA:</t>
  </si>
  <si>
    <t>RESTRICCIONES Y PESO MAX AUTORIZADO EN PUENTE SOBRE RÍO NALÓN ENTRE TUDELA VEGUIN Y VEGUIN</t>
  </si>
  <si>
    <t>COPIA DE SU EXPEDIENTE DE SERVICIOS SOCIALES</t>
  </si>
  <si>
    <t>COPIAS DE EXPTE 1195-20-0004</t>
  </si>
  <si>
    <t>2023/8740</t>
  </si>
  <si>
    <t>2023/8739</t>
  </si>
  <si>
    <t>EXPTE 1208/15/0002</t>
  </si>
  <si>
    <t>COPIAS EXPTE 1193-06-0003 PLAN ESPECIAL LA MANJOYA SANTIAGO</t>
  </si>
  <si>
    <t>ESTADO TRAMITACIÓN ELECTRÓNICA SANCIONES DE TRÁFICO AYTO OVIEDO</t>
  </si>
  <si>
    <t>2023/9395</t>
  </si>
  <si>
    <t>SOLICITUD DE INFORMACIÓN DE PUBLICIDAD INSTITUCIONAL</t>
  </si>
  <si>
    <t>EXPTE 1202-15-0021</t>
  </si>
  <si>
    <t>2023/9684</t>
  </si>
  <si>
    <t>2023/9683</t>
  </si>
  <si>
    <t>2023/9807</t>
  </si>
  <si>
    <t>CONSULTA EXPEDIENTE 1202-06-0189 EDIFICIO BUENAVISTA</t>
  </si>
  <si>
    <t>2023/10090</t>
  </si>
  <si>
    <t>2023/10092</t>
  </si>
  <si>
    <t>2023/10252</t>
  </si>
  <si>
    <t>ACCESO A EXPEDIENTES LOS ABEDULES</t>
  </si>
  <si>
    <t>CONSULTA EXPEDIENTE 1217-09-0458</t>
  </si>
  <si>
    <t>2023/10386</t>
  </si>
  <si>
    <t>2023/10899</t>
  </si>
  <si>
    <t>2023/10895</t>
  </si>
  <si>
    <t>VER EL EXPTE 1211-20-0006</t>
  </si>
  <si>
    <t>2023/11141</t>
  </si>
  <si>
    <t>2023/11328</t>
  </si>
  <si>
    <t>VER PLANOS DISTRIBUCIÓN DE PLANTAS DE INMUEBLE 1202-98-0263</t>
  </si>
  <si>
    <t>ACCESO A EXPEDIENTES 1202-980278 y 1198-980034</t>
  </si>
  <si>
    <t>Copias de Plan Especial de Protección y Conservación del Conjunto Historico de Olloniego</t>
  </si>
  <si>
    <t>2023/11579</t>
  </si>
  <si>
    <t>2023/11712</t>
  </si>
  <si>
    <t>SOLICITUD DE INFORMACIÓN DE TERCEROS EN EL REGISTRO DE UNIONES DE HECHO</t>
  </si>
  <si>
    <t>Protocolo</t>
  </si>
  <si>
    <t>2023/11821</t>
  </si>
  <si>
    <t>2023/12048</t>
  </si>
  <si>
    <t>LICENCIA SUELO DE USO PÚBLICO DE LOCAL COMERCIAL BAZAR HONGKAI</t>
  </si>
  <si>
    <t xml:space="preserve">Alegaciones a CTBG </t>
  </si>
  <si>
    <t>2023/12277</t>
  </si>
  <si>
    <t>RS-2023/32306</t>
  </si>
  <si>
    <t>FESTIVAL KUIVI POP-UP</t>
  </si>
  <si>
    <t>SOLICITUD DE CARNÉ O TARJETA DE CIUDADANO</t>
  </si>
  <si>
    <t>Atención Ciudadana</t>
  </si>
  <si>
    <t>ACTA DE JUNTA DE GOBIERNO CON CAMBIO DE NOMBRE DE CALLE LUIS SUAREZ XIMIELGA</t>
  </si>
  <si>
    <t>EDIFICIOS CON AMIANTO-Expediente CTBG 2540/2023</t>
  </si>
  <si>
    <t>2023/13197</t>
  </si>
  <si>
    <t>2023/13195</t>
  </si>
  <si>
    <t>2023/13201</t>
  </si>
  <si>
    <t>REVERSIÓN SUELO DE LA FABRICA DE ARMAS</t>
  </si>
  <si>
    <t>COPIA DEL EXPEDIENTE 4700-0030/2023/34</t>
  </si>
  <si>
    <t>2023/13744</t>
  </si>
  <si>
    <t>ACCESO EXPTE PLAZA DE TOROS</t>
  </si>
  <si>
    <t>COCHE ROBADO</t>
  </si>
  <si>
    <t>SE SOLICITA ACCESO A EXP. 1195-120002, EXP.: 1194-940002 Y EXP.: 1194-990010</t>
  </si>
  <si>
    <t>Gestión de Patrimonio</t>
  </si>
  <si>
    <t>PRESENTACIÓN DE SOLICITUD PARA CONSULTAR EL EXPTE.:1202-890182 (C/ MAGDALENA 28-30)</t>
  </si>
  <si>
    <t>ACCESO EXPEDIENTE CONCESIÓN DE LA LICENCIA DE OBRAS Y PRIMERA OCUPACIÓN DEL INMUEBLE CONSTRUIDO EN C/ TAPIA DE CASARIEGO 1,3,5,7,9,11,13,15 Y 17 DE OVIEDO</t>
  </si>
  <si>
    <t>2023/13875</t>
  </si>
  <si>
    <t>LICENCIA DE APERTURA DEL NEGOCIO DE HOSTELERÍA Pº DE LA FLORIDA 6</t>
  </si>
  <si>
    <t>2023/14333</t>
  </si>
  <si>
    <t>2023/14334</t>
  </si>
  <si>
    <t>2023/14571</t>
  </si>
  <si>
    <t>ACCESO A EXPEDIENTES DE LA MALATERÍA</t>
  </si>
  <si>
    <t>2023/14640</t>
  </si>
  <si>
    <t>75928
75930</t>
  </si>
  <si>
    <t>NO SE LE HA DADO ACCESO A EXPEDIENTE LA MALATERÍA PRESENTADO EL 3/07/2023 (RE 57458)</t>
  </si>
  <si>
    <t>COSTE DESGLOSADO DEL CONTRATO Y PARTIDA PRESUPUESTARIA DEL MANTENIMIENTO
ACCESO A TODOS LOS DOCUMENTOS RELACIONADOS CON EL CONTRATO</t>
  </si>
  <si>
    <t>TIC</t>
  </si>
  <si>
    <t>12147
11985</t>
  </si>
  <si>
    <t>44406
47141</t>
  </si>
  <si>
    <t>54121
54254</t>
  </si>
  <si>
    <t>51400
58526
58528</t>
  </si>
  <si>
    <t>69141
68926</t>
  </si>
  <si>
    <t>44385
70658</t>
  </si>
  <si>
    <t>66898
75418</t>
  </si>
  <si>
    <t>2023/14921</t>
  </si>
  <si>
    <t>Nº EXPEDIENTE Y TIPO DE LAS LICENCIAS CONCEDIDAS DESDE EL 6 DE JUNIO DE 2023</t>
  </si>
  <si>
    <t>79202
79230</t>
  </si>
  <si>
    <t>ACCESO PRESENCIAL A EXPEDIENTE 1200-0099-220100</t>
  </si>
  <si>
    <t>2023/15041</t>
  </si>
  <si>
    <t>79312
80618</t>
  </si>
  <si>
    <t>ACCESO A PROYECTO DE MEDIDAS CORRECTORAS DEL GARAJE Y SU ANEXO, EXPEDIENTE 1202/170053</t>
  </si>
  <si>
    <t>NÚMERO DE LICENCIAS PARA INSTALACIONES FOTOVOLTAICAS</t>
  </si>
  <si>
    <t>2023/15267</t>
  </si>
  <si>
    <t>Acceso parcial</t>
  </si>
  <si>
    <t>Acceso pleno</t>
  </si>
  <si>
    <t>80864
80976</t>
  </si>
  <si>
    <t>COPIA DE DOC 16,21,27,33 Y 34 DEL EXPTE 16-04/2023/3</t>
  </si>
  <si>
    <t>2023/15690</t>
  </si>
  <si>
    <t>2023/15687</t>
  </si>
  <si>
    <t>2023/16036</t>
  </si>
  <si>
    <t>2023/16024</t>
  </si>
  <si>
    <t>SOLICITUD DE INFORMACIÓN RELATICA A LICENCIAS CONCEDIDAS</t>
  </si>
  <si>
    <t>2023/16151</t>
  </si>
  <si>
    <t>CONSULTA DE EXPTE 1202/07/0224</t>
  </si>
  <si>
    <t>2023/17154</t>
  </si>
  <si>
    <t>2023/17147</t>
  </si>
  <si>
    <t>COPIA DEL EXPEDIENTE 1230/19/0100</t>
  </si>
  <si>
    <t>LISTADO DE HIDRANTES Y BOCAS DE RIEGO DEL CONCEJO</t>
  </si>
  <si>
    <t>SOLICITA COPIA DEL EXPTE 1211-220010 COCOA COOKIES CAFÉ</t>
  </si>
  <si>
    <t>2023/17796</t>
  </si>
  <si>
    <t>2023/18445</t>
  </si>
  <si>
    <t>PROYECTO EDIFICIO CALLE URÍA 58, TRAS EL INCENDIO</t>
  </si>
  <si>
    <t>COPIA DE RESOLUCIÓN DE EXPTE 70000011-2023-43</t>
  </si>
  <si>
    <t>2023/18841</t>
  </si>
  <si>
    <t>2023/18842</t>
  </si>
  <si>
    <t>SOLICITUD DE CONSULTA Y COPIA DEL EXPEDIENTE 1238-15-0089</t>
  </si>
  <si>
    <t>SOLICITUD DE COPIAS EXPTE 1196/070007 PLAN PARCIAL DE LA LLORAL (SAN CLAUDIO)</t>
  </si>
  <si>
    <t>SOLICITUD DE CONSULTA DE EXPTE 1208 080136</t>
  </si>
  <si>
    <t>2023/18987</t>
  </si>
  <si>
    <t>2023/19167</t>
  </si>
  <si>
    <t>SOLICITUD EXPEDIENTES 1202-060189 Y 1202-070096 APARCAMIENTO EDIFICACIONES BUENAVISTA (CALATRAVA)</t>
  </si>
  <si>
    <t>COPIA DE EXPTES COMPLETOS DE DENUNCIA INTERPUESTOS  POR JOSE LLUNA DE LA PEÑA</t>
  </si>
  <si>
    <t>2023/20354</t>
  </si>
  <si>
    <t>COPIA DEL EXPEDIENTE 1207-180148</t>
  </si>
  <si>
    <t>SOLICITUD DE DOCUMENTACIÓN SERVICIO DE COMEDOR COLEGIO CP BAUDILLO ARCE</t>
  </si>
  <si>
    <t>ACCESO Y VISTA DE EXPTE ORDENANZA REGULADORA DE ACTIVIDADES COMERCIALES E INDUSTRIALES</t>
  </si>
  <si>
    <t>Comercio y mercados</t>
  </si>
  <si>
    <t>2023/20795</t>
  </si>
  <si>
    <t>SOLICITUD DE DATOS ESTADÍSTICOS INCENDIOS EN LOCALES</t>
  </si>
  <si>
    <t>TOTAL 2023</t>
  </si>
  <si>
    <t>2023/21076</t>
  </si>
  <si>
    <t>2023/21084</t>
  </si>
  <si>
    <t>2024/122</t>
  </si>
  <si>
    <t>2024/148</t>
  </si>
  <si>
    <t>Denegatoria (arts. 14 y 15 Ley 19/2013)</t>
  </si>
  <si>
    <t>Inadmisión a trámite (art. 18 Ley 19/2013)</t>
  </si>
  <si>
    <t>Información inexistente (art. 13 Ley 19/2013)</t>
  </si>
  <si>
    <t>Servicio de Extinción de Incendios (SEIS)</t>
  </si>
  <si>
    <t>2024/1495</t>
  </si>
  <si>
    <t>2024/2882</t>
  </si>
  <si>
    <t>2024/3160</t>
  </si>
  <si>
    <t>Inadmisión (art.68.4 de la Ley 39/2015)</t>
  </si>
  <si>
    <t>Traslado a unidad tramitadora (procedimiento en curso, disposición Adicional 1ª de la Ley 19/2013)</t>
  </si>
  <si>
    <t>Caducidad (art. 95 de la Ley 39/2015)</t>
  </si>
  <si>
    <t>Información ya publicada (art. 22.3 de la Ley 19/2013)</t>
  </si>
  <si>
    <t>DATOS ACTUALIZADOS A FECHA: 19/04/2024</t>
  </si>
  <si>
    <t>INFORMACIÓN MONUMENTO PRERROMÁNICO PALACIO DEL NARANCO Y SU ENTORNO</t>
  </si>
  <si>
    <t xml:space="preserve"> 19/04/2024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</si>
</sst>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color theme="1"/>
      <name val="Calibri"/>
      <family val="2"/>
      <scheme val="minor"/>
    </font>
    <font>
      <b/>
      <sz val="11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theme="1"/>
      <name val="Arial"/>
      <family val="2"/>
    </font>
    <font>
      <b/>
      <sz val="9"/>
      <color rgb="FFFFFFFF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1"/>
      <color rgb="FF2E74B5"/>
      <name val="Arial"/>
      <family val="2"/>
    </font>
    <font>
      <b/>
      <sz val="10"/>
      <color rgb="FFFFFFFF"/>
      <name val="Arial"/>
      <family val="2"/>
    </font>
    <font>
      <sz val="10"/>
      <color rgb="FF000000"/>
      <name val="Arial"/>
      <family val="2"/>
    </font>
    <font>
      <sz val="11"/>
      <color theme="3" tint="-0.499984740745262"/>
      <name val="Calibri"/>
      <family val="2"/>
      <scheme val="minor"/>
    </font>
    <font>
      <sz val="10"/>
      <color theme="3" tint="-0.249977111117893"/>
      <name val="Arial"/>
      <family val="2"/>
    </font>
    <font>
      <sz val="10"/>
      <color theme="3" tint="-0.499984740745262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2"/>
      <color theme="1"/>
      <name val="Calibri"/>
      <family val="2"/>
      <scheme val="minor"/>
    </font>
    <font>
      <sz val="10"/>
      <color indexed="81"/>
      <name val="Tahoma"/>
      <family val="2"/>
    </font>
    <font>
      <b/>
      <sz val="10"/>
      <color theme="1"/>
      <name val="Calibri"/>
      <family val="2"/>
      <scheme val="minor"/>
    </font>
    <font>
      <sz val="10"/>
      <color rgb="FF002060"/>
      <name val="Arial"/>
      <family val="2"/>
    </font>
    <font>
      <sz val="11"/>
      <color rgb="FF002060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sz val="10"/>
      <color theme="4" tint="-0.499984740745262"/>
      <name val="Arial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18">
    <xf numFmtId="0" fontId="0" fillId="0" borderId="0" xfId="0"/>
    <xf numFmtId="0" fontId="0" fillId="0" borderId="0" xfId="0" applyFill="1"/>
    <xf numFmtId="0" fontId="0" fillId="0" borderId="0" xfId="0" applyBorder="1"/>
    <xf numFmtId="0" fontId="0" fillId="0" borderId="0" xfId="0" applyFont="1" applyAlignment="1">
      <alignment horizontal="left"/>
    </xf>
    <xf numFmtId="0" fontId="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Border="1" applyAlignment="1"/>
    <xf numFmtId="0" fontId="0" fillId="0" borderId="0" xfId="0" applyAlignment="1"/>
    <xf numFmtId="0" fontId="4" fillId="0" borderId="0" xfId="0" applyFont="1"/>
    <xf numFmtId="9" fontId="0" fillId="0" borderId="0" xfId="1" applyNumberFormat="1" applyFont="1" applyAlignment="1">
      <alignment horizontal="center"/>
    </xf>
    <xf numFmtId="0" fontId="3" fillId="0" borderId="0" xfId="0" applyFont="1" applyBorder="1" applyAlignment="1"/>
    <xf numFmtId="0" fontId="3" fillId="0" borderId="0" xfId="0" applyFont="1" applyBorder="1"/>
    <xf numFmtId="0" fontId="5" fillId="0" borderId="0" xfId="0" applyFont="1"/>
    <xf numFmtId="0" fontId="12" fillId="0" borderId="0" xfId="0" applyFont="1" applyAlignment="1">
      <alignment horizontal="left" vertic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indent="1"/>
    </xf>
    <xf numFmtId="0" fontId="9" fillId="0" borderId="0" xfId="0" applyFont="1" applyFill="1" applyBorder="1" applyAlignment="1">
      <alignment horizontal="left" vertical="center"/>
    </xf>
    <xf numFmtId="3" fontId="9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3" fontId="13" fillId="0" borderId="0" xfId="0" applyNumberFormat="1" applyFont="1" applyFill="1" applyBorder="1" applyAlignment="1">
      <alignment horizontal="center" vertical="center"/>
    </xf>
    <xf numFmtId="9" fontId="14" fillId="0" borderId="0" xfId="1" applyNumberFormat="1" applyFont="1" applyFill="1" applyBorder="1" applyAlignment="1">
      <alignment horizontal="center" vertical="center"/>
    </xf>
    <xf numFmtId="9" fontId="0" fillId="0" borderId="0" xfId="1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14" fontId="17" fillId="0" borderId="0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/>
    <xf numFmtId="14" fontId="20" fillId="7" borderId="0" xfId="0" applyNumberFormat="1" applyFont="1" applyFill="1"/>
    <xf numFmtId="0" fontId="20" fillId="7" borderId="0" xfId="0" applyFont="1" applyFill="1" applyAlignment="1"/>
    <xf numFmtId="14" fontId="20" fillId="0" borderId="0" xfId="0" applyNumberFormat="1" applyFont="1" applyFill="1"/>
    <xf numFmtId="14" fontId="20" fillId="7" borderId="0" xfId="0" applyNumberFormat="1" applyFont="1" applyFill="1" applyAlignment="1"/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14" fontId="17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14" fontId="18" fillId="0" borderId="0" xfId="0" applyNumberFormat="1" applyFont="1" applyBorder="1" applyAlignment="1">
      <alignment horizontal="center" vertical="center" wrapText="1"/>
    </xf>
    <xf numFmtId="0" fontId="22" fillId="7" borderId="0" xfId="0" applyFont="1" applyFill="1" applyAlignment="1">
      <alignment horizontal="left"/>
    </xf>
    <xf numFmtId="0" fontId="20" fillId="7" borderId="0" xfId="0" applyFont="1" applyFill="1" applyAlignment="1">
      <alignment horizontal="left" vertical="center"/>
    </xf>
    <xf numFmtId="0" fontId="23" fillId="0" borderId="0" xfId="0" applyFont="1" applyBorder="1" applyAlignment="1">
      <alignment horizontal="center" vertical="center" wrapText="1"/>
    </xf>
    <xf numFmtId="14" fontId="23" fillId="0" borderId="0" xfId="0" applyNumberFormat="1" applyFont="1" applyBorder="1" applyAlignment="1">
      <alignment horizontal="center" vertical="center" wrapText="1"/>
    </xf>
    <xf numFmtId="14" fontId="23" fillId="0" borderId="0" xfId="0" applyNumberFormat="1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left" vertical="center" wrapText="1"/>
    </xf>
    <xf numFmtId="0" fontId="23" fillId="0" borderId="0" xfId="0" applyFont="1" applyBorder="1" applyAlignment="1">
      <alignment vertical="center" wrapText="1"/>
    </xf>
    <xf numFmtId="0" fontId="23" fillId="0" borderId="0" xfId="0" applyFont="1" applyFill="1" applyBorder="1" applyAlignment="1">
      <alignment vertical="center" wrapText="1"/>
    </xf>
    <xf numFmtId="0" fontId="24" fillId="0" borderId="0" xfId="0" applyFont="1" applyFill="1" applyAlignment="1">
      <alignment wrapText="1"/>
    </xf>
    <xf numFmtId="14" fontId="23" fillId="0" borderId="0" xfId="0" applyNumberFormat="1" applyFont="1" applyBorder="1" applyAlignment="1">
      <alignment horizontal="left" vertical="center" wrapText="1"/>
    </xf>
    <xf numFmtId="0" fontId="24" fillId="0" borderId="0" xfId="0" applyFont="1" applyFill="1" applyAlignment="1">
      <alignment horizontal="left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0" xfId="0" applyNumberFormat="1" applyFont="1" applyFill="1" applyBorder="1" applyAlignment="1">
      <alignment horizontal="center" vertical="center" wrapText="1"/>
    </xf>
    <xf numFmtId="14" fontId="23" fillId="0" borderId="0" xfId="0" applyNumberFormat="1" applyFont="1" applyBorder="1" applyAlignment="1">
      <alignment vertical="center" wrapText="1"/>
    </xf>
    <xf numFmtId="0" fontId="23" fillId="2" borderId="0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wrapText="1"/>
    </xf>
    <xf numFmtId="0" fontId="23" fillId="0" borderId="1" xfId="0" applyFont="1" applyBorder="1" applyAlignment="1">
      <alignment horizontal="center" vertical="center" wrapText="1"/>
    </xf>
    <xf numFmtId="14" fontId="23" fillId="0" borderId="1" xfId="0" applyNumberFormat="1" applyFont="1" applyBorder="1" applyAlignment="1">
      <alignment horizontal="center" vertical="center" wrapText="1"/>
    </xf>
    <xf numFmtId="0" fontId="23" fillId="0" borderId="1" xfId="0" applyFont="1" applyBorder="1" applyAlignment="1">
      <alignment vertical="center" wrapText="1"/>
    </xf>
    <xf numFmtId="0" fontId="5" fillId="0" borderId="0" xfId="0" applyFont="1" applyAlignment="1">
      <alignment wrapText="1"/>
    </xf>
    <xf numFmtId="0" fontId="24" fillId="0" borderId="0" xfId="0" applyFont="1" applyAlignment="1"/>
    <xf numFmtId="0" fontId="25" fillId="0" borderId="0" xfId="0" applyFont="1" applyAlignment="1">
      <alignment wrapText="1"/>
    </xf>
    <xf numFmtId="0" fontId="26" fillId="0" borderId="0" xfId="0" applyFont="1" applyBorder="1" applyAlignment="1">
      <alignment horizontal="center" vertical="center" wrapText="1"/>
    </xf>
    <xf numFmtId="14" fontId="26" fillId="0" borderId="0" xfId="0" applyNumberFormat="1" applyFont="1" applyBorder="1" applyAlignment="1">
      <alignment horizontal="center" vertical="center" wrapText="1"/>
    </xf>
    <xf numFmtId="0" fontId="26" fillId="0" borderId="0" xfId="0" applyFont="1" applyBorder="1" applyAlignment="1">
      <alignment vertical="center" wrapText="1"/>
    </xf>
    <xf numFmtId="0" fontId="26" fillId="0" borderId="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15" fillId="0" borderId="0" xfId="0" applyFont="1" applyAlignment="1">
      <alignment wrapText="1"/>
    </xf>
    <xf numFmtId="0" fontId="16" fillId="3" borderId="2" xfId="0" applyNumberFormat="1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vertical="center" wrapText="1"/>
    </xf>
    <xf numFmtId="0" fontId="23" fillId="2" borderId="1" xfId="0" applyNumberFormat="1" applyFont="1" applyFill="1" applyBorder="1" applyAlignment="1">
      <alignment horizontal="center" vertical="center" wrapText="1"/>
    </xf>
    <xf numFmtId="0" fontId="18" fillId="0" borderId="0" xfId="0" applyNumberFormat="1" applyFont="1" applyFill="1" applyBorder="1" applyAlignment="1">
      <alignment horizontal="center" vertical="center" wrapText="1"/>
    </xf>
    <xf numFmtId="0" fontId="23" fillId="4" borderId="0" xfId="0" applyNumberFormat="1" applyFont="1" applyFill="1" applyBorder="1" applyAlignment="1">
      <alignment horizontal="center" vertical="center" wrapText="1"/>
    </xf>
    <xf numFmtId="0" fontId="17" fillId="0" borderId="0" xfId="0" applyNumberFormat="1" applyFont="1" applyFill="1" applyBorder="1" applyAlignment="1">
      <alignment horizontal="center" vertical="center" wrapText="1"/>
    </xf>
    <xf numFmtId="0" fontId="26" fillId="0" borderId="0" xfId="0" applyNumberFormat="1" applyFont="1" applyFill="1" applyBorder="1" applyAlignment="1">
      <alignment horizontal="center" vertical="center" wrapText="1"/>
    </xf>
    <xf numFmtId="0" fontId="17" fillId="2" borderId="0" xfId="0" applyNumberFormat="1" applyFont="1" applyFill="1" applyBorder="1" applyAlignment="1">
      <alignment horizontal="center" vertical="center" wrapText="1"/>
    </xf>
    <xf numFmtId="0" fontId="26" fillId="4" borderId="0" xfId="0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 wrapText="1"/>
    </xf>
    <xf numFmtId="0" fontId="13" fillId="5" borderId="4" xfId="0" applyFont="1" applyFill="1" applyBorder="1" applyAlignment="1">
      <alignment horizontal="center" vertical="center"/>
    </xf>
    <xf numFmtId="0" fontId="13" fillId="5" borderId="5" xfId="0" applyFont="1" applyFill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13" fillId="6" borderId="8" xfId="0" applyFont="1" applyFill="1" applyBorder="1" applyAlignment="1">
      <alignment horizontal="center" vertical="center"/>
    </xf>
    <xf numFmtId="3" fontId="13" fillId="6" borderId="9" xfId="0" applyNumberFormat="1" applyFont="1" applyFill="1" applyBorder="1" applyAlignment="1">
      <alignment horizontal="center" vertical="center"/>
    </xf>
    <xf numFmtId="0" fontId="13" fillId="5" borderId="10" xfId="0" applyFont="1" applyFill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9" fontId="14" fillId="0" borderId="7" xfId="1" applyNumberFormat="1" applyFont="1" applyBorder="1" applyAlignment="1">
      <alignment horizontal="center" vertical="center"/>
    </xf>
    <xf numFmtId="9" fontId="19" fillId="6" borderId="8" xfId="1" applyNumberFormat="1" applyFont="1" applyFill="1" applyBorder="1" applyAlignment="1">
      <alignment horizontal="center" vertical="center"/>
    </xf>
    <xf numFmtId="1" fontId="19" fillId="6" borderId="11" xfId="1" applyNumberFormat="1" applyFont="1" applyFill="1" applyBorder="1" applyAlignment="1">
      <alignment horizontal="center" vertical="center"/>
    </xf>
    <xf numFmtId="9" fontId="19" fillId="6" borderId="9" xfId="1" applyNumberFormat="1" applyFont="1" applyFill="1" applyBorder="1" applyAlignment="1">
      <alignment horizontal="center" vertical="center"/>
    </xf>
    <xf numFmtId="3" fontId="13" fillId="6" borderId="11" xfId="0" applyNumberFormat="1" applyFont="1" applyFill="1" applyBorder="1" applyAlignment="1">
      <alignment horizontal="center" vertical="center"/>
    </xf>
    <xf numFmtId="9" fontId="13" fillId="6" borderId="9" xfId="0" applyNumberFormat="1" applyFont="1" applyFill="1" applyBorder="1" applyAlignment="1">
      <alignment horizontal="center" vertical="center"/>
    </xf>
    <xf numFmtId="9" fontId="14" fillId="0" borderId="7" xfId="1" applyFont="1" applyBorder="1" applyAlignment="1">
      <alignment horizontal="center" vertical="center"/>
    </xf>
    <xf numFmtId="0" fontId="13" fillId="5" borderId="3" xfId="0" applyFont="1" applyFill="1" applyBorder="1" applyAlignment="1">
      <alignment horizontal="center" vertical="center"/>
    </xf>
    <xf numFmtId="0" fontId="13" fillId="6" borderId="3" xfId="0" applyFont="1" applyFill="1" applyBorder="1" applyAlignment="1">
      <alignment horizontal="center" vertical="center"/>
    </xf>
    <xf numFmtId="3" fontId="13" fillId="6" borderId="3" xfId="0" applyNumberFormat="1" applyFont="1" applyFill="1" applyBorder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0" fontId="20" fillId="7" borderId="0" xfId="0" applyFont="1" applyFill="1" applyAlignment="1">
      <alignment horizontal="right"/>
    </xf>
    <xf numFmtId="0" fontId="4" fillId="7" borderId="0" xfId="0" applyFont="1" applyFill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7" borderId="0" xfId="0" applyFont="1" applyFill="1" applyAlignment="1">
      <alignment horizontal="right" vertical="center" wrapText="1"/>
    </xf>
  </cellXfs>
  <cellStyles count="2">
    <cellStyle name="Normal" xfId="0" builtinId="0"/>
    <cellStyle name="Porcentaje" xfId="1" builtinId="5"/>
  </cellStyles>
  <dxfs count="5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FFFFF"/>
        <name val="Arial"/>
        <scheme val="none"/>
      </font>
      <fill>
        <patternFill patternType="solid">
          <fgColor indexed="64"/>
          <bgColor theme="3" tint="0.5999938962981048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13" formatCode="0%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499984740745262"/>
        <name val="Tahoma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499984740745262"/>
        <name val="Tahoma"/>
        <scheme val="none"/>
      </font>
      <fill>
        <patternFill patternType="solid">
          <fgColor indexed="64"/>
          <bgColor theme="0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FFFFF"/>
        <name val="Arial"/>
        <scheme val="none"/>
      </font>
      <fill>
        <patternFill patternType="solid">
          <fgColor indexed="64"/>
          <bgColor theme="3" tint="0.5999938962981048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-0.499984740745262"/>
        <name val="Arial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-0.499984740745262"/>
        <name val="Arial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-0.499984740745262"/>
        <name val="Arial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-0.499984740745262"/>
        <name val="Arial"/>
        <scheme val="none"/>
      </font>
      <numFmt numFmtId="19" formatCode="dd/mm/yyyy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-0.499984740745262"/>
        <name val="Arial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-0.499984740745262"/>
        <name val="Arial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-0.499984740745262"/>
        <name val="Arial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-0.499984740745262"/>
        <name val="Arial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-0.499984740745262"/>
        <name val="Arial"/>
        <scheme val="none"/>
      </font>
      <numFmt numFmtId="19" formatCode="dd/mm/yyyy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-0.499984740745262"/>
        <name val="Arial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-0.499984740745262"/>
        <name val="Arial"/>
        <scheme val="none"/>
      </font>
      <numFmt numFmtId="0" formatCode="General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F243E"/>
        <name val="Arial"/>
        <scheme val="none"/>
      </font>
      <alignment horizontal="center" vertical="center" textRotation="0" wrapText="1" indent="0" justifyLastLine="0" shrinkToFit="0" readingOrder="0"/>
    </dxf>
    <dxf>
      <border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-0.249977111117893"/>
        <name val="Arial"/>
        <scheme val="none"/>
      </font>
      <fill>
        <patternFill patternType="solid">
          <fgColor indexed="64"/>
          <bgColor theme="4" tint="0.59999389629810485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/>
        <bottom/>
      </border>
    </dxf>
  </dxfs>
  <tableStyles count="1" defaultTableStyle="TableStyleMedium2" defaultPivotStyle="PivotStyleMedium9">
    <tableStyle name="Estilo de tabla 1" pivot="0" count="0"/>
  </tableStyles>
  <colors>
    <mruColors>
      <color rgb="FF003399"/>
      <color rgb="FFFF3399"/>
      <color rgb="FF003366"/>
      <color rgb="FF336699"/>
      <color rgb="FFFFFF99"/>
      <color rgb="FF00FF00"/>
      <color rgb="FFCCCC00"/>
      <color rgb="FF9933FF"/>
      <color rgb="FF00FF99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cap="all" spc="0" baseline="0">
                <a:gradFill>
                  <a:gsLst>
                    <a:gs pos="0">
                      <a:schemeClr val="dk1">
                        <a:lumMod val="50000"/>
                        <a:lumOff val="50000"/>
                      </a:schemeClr>
                    </a:gs>
                    <a:gs pos="100000">
                      <a:schemeClr val="dk1">
                        <a:lumMod val="85000"/>
                        <a:lumOff val="15000"/>
                      </a:schemeClr>
                    </a:gs>
                  </a:gsLst>
                  <a:lin ang="5400000" scaled="0"/>
                </a:gradFill>
                <a:latin typeface="+mn-lt"/>
                <a:ea typeface="+mn-ea"/>
                <a:cs typeface="+mn-cs"/>
              </a:defRPr>
            </a:pPr>
            <a:r>
              <a:rPr lang="es-ES"/>
              <a:t>Nº </a:t>
            </a:r>
            <a:r>
              <a:rPr lang="es-ES" baseline="0"/>
              <a:t>DE SOLICITUDES ATENDIDAS POR MES EN 2023</a:t>
            </a:r>
            <a:endParaRPr lang="es-ES"/>
          </a:p>
        </c:rich>
      </c:tx>
      <c:layout>
        <c:manualLayout>
          <c:xMode val="edge"/>
          <c:yMode val="edge"/>
          <c:x val="0.29010860484544693"/>
          <c:y val="3.45572354211663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cap="all" spc="0" baseline="0">
              <a:gradFill>
                <a:gsLst>
                  <a:gs pos="0">
                    <a:schemeClr val="dk1">
                      <a:lumMod val="50000"/>
                      <a:lumOff val="50000"/>
                    </a:schemeClr>
                  </a:gs>
                  <a:gs pos="100000">
                    <a:schemeClr val="dk1">
                      <a:lumMod val="85000"/>
                      <a:lumOff val="15000"/>
                    </a:schemeClr>
                  </a:gs>
                </a:gsLst>
                <a:lin ang="5400000" scaled="0"/>
              </a:gra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4.1746097527282776E-2"/>
          <c:y val="0.13246940244780417"/>
          <c:w val="0.91314112051783003"/>
          <c:h val="0.65211748099522115"/>
        </c:manualLayout>
      </c:layout>
      <c:lineChart>
        <c:grouping val="stacked"/>
        <c:varyColors val="0"/>
        <c:ser>
          <c:idx val="0"/>
          <c:order val="0"/>
          <c:spPr>
            <a:ln w="19050" cap="rnd" cmpd="sng" algn="ctr">
              <a:solidFill>
                <a:schemeClr val="accent5">
                  <a:shade val="95000"/>
                  <a:satMod val="105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l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5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'Nº SOLICITUDES'!$A$3:$A$14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'Nº SOLICITUDES'!$B$3:$B$14</c:f>
              <c:numCache>
                <c:formatCode>General</c:formatCode>
                <c:ptCount val="12"/>
                <c:pt idx="0">
                  <c:v>16</c:v>
                </c:pt>
                <c:pt idx="1">
                  <c:v>10</c:v>
                </c:pt>
                <c:pt idx="2">
                  <c:v>8</c:v>
                </c:pt>
                <c:pt idx="3">
                  <c:v>4</c:v>
                </c:pt>
                <c:pt idx="4">
                  <c:v>7</c:v>
                </c:pt>
                <c:pt idx="5">
                  <c:v>7</c:v>
                </c:pt>
                <c:pt idx="6">
                  <c:v>8</c:v>
                </c:pt>
                <c:pt idx="7">
                  <c:v>6</c:v>
                </c:pt>
                <c:pt idx="8">
                  <c:v>10</c:v>
                </c:pt>
                <c:pt idx="9">
                  <c:v>5</c:v>
                </c:pt>
                <c:pt idx="10">
                  <c:v>10</c:v>
                </c:pt>
                <c:pt idx="11">
                  <c:v>4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'Nº SOLICITUDES'!#REF!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9583-4CF7-ADB4-DBC60FA6AD45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20557064"/>
        <c:axId val="320553536"/>
      </c:lineChart>
      <c:catAx>
        <c:axId val="3205570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Mes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20553536"/>
        <c:crosses val="autoZero"/>
        <c:auto val="1"/>
        <c:lblAlgn val="ctr"/>
        <c:lblOffset val="100"/>
        <c:noMultiLvlLbl val="0"/>
      </c:catAx>
      <c:valAx>
        <c:axId val="320553536"/>
        <c:scaling>
          <c:orientation val="minMax"/>
        </c:scaling>
        <c:delete val="1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Nº Solicitudes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crossAx val="3205570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ES" b="1"/>
              <a:t>PERFIL DEL SOLICITANTE</a:t>
            </a:r>
          </a:p>
        </c:rich>
      </c:tx>
      <c:layout>
        <c:manualLayout>
          <c:xMode val="edge"/>
          <c:yMode val="edge"/>
          <c:x val="0.31783064154017787"/>
          <c:y val="5.191256830601093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8213760316997415"/>
          <c:y val="0.14203282991265437"/>
          <c:w val="0.64748258319561902"/>
          <c:h val="0.76483880139982496"/>
        </c:manualLayout>
      </c:layout>
      <c:doughnutChart>
        <c:varyColors val="1"/>
        <c:ser>
          <c:idx val="0"/>
          <c:order val="0"/>
          <c:tx>
            <c:strRef>
              <c:f>'PERFIL SOLICITANTE'!$C$2</c:f>
              <c:strCache>
                <c:ptCount val="1"/>
                <c:pt idx="0">
                  <c:v>%</c:v>
                </c:pt>
              </c:strCache>
            </c:strRef>
          </c:tx>
          <c:dPt>
            <c:idx val="0"/>
            <c:bubble3D val="0"/>
            <c:spPr>
              <a:solidFill>
                <a:srgbClr val="7030A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B1F-46C4-BE1F-F49AF61AB2EE}"/>
              </c:ext>
            </c:extLst>
          </c:dPt>
          <c:dPt>
            <c:idx val="1"/>
            <c:bubble3D val="0"/>
            <c:spPr>
              <a:solidFill>
                <a:srgbClr val="00B0F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B1F-46C4-BE1F-F49AF61AB2EE}"/>
              </c:ext>
            </c:extLst>
          </c:dPt>
          <c:dPt>
            <c:idx val="2"/>
            <c:bubble3D val="0"/>
            <c:spPr>
              <a:solidFill>
                <a:srgbClr val="92D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B1F-46C4-BE1F-F49AF61AB2EE}"/>
              </c:ext>
            </c:extLst>
          </c:dPt>
          <c:dLbls>
            <c:dLbl>
              <c:idx val="0"/>
              <c:layout>
                <c:manualLayout>
                  <c:x val="0.11287477954144619"/>
                  <c:y val="-9.7222222222222224E-2"/>
                </c:manualLayout>
              </c:layout>
              <c:spPr>
                <a:solidFill>
                  <a:srgbClr val="8064A2">
                    <a:lumMod val="20000"/>
                    <a:lumOff val="80000"/>
                  </a:srgbClr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6576" tIns="18288" rIns="36576" bIns="18288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4743786656297589"/>
                      <c:h val="8.6031933508311453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CB1F-46C4-BE1F-F49AF61AB2EE}"/>
                </c:ext>
              </c:extLst>
            </c:dLbl>
            <c:dLbl>
              <c:idx val="1"/>
              <c:layout>
                <c:manualLayout>
                  <c:x val="0.19870673573210756"/>
                  <c:y val="0.1287943307988563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4116346567790136"/>
                      <c:h val="9.699986470763317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CB1F-46C4-BE1F-F49AF61AB2EE}"/>
                </c:ext>
              </c:extLst>
            </c:dLbl>
            <c:dLbl>
              <c:idx val="2"/>
              <c:layout>
                <c:manualLayout>
                  <c:x val="-0.12698403440310704"/>
                  <c:y val="-9.1666557305336863E-2"/>
                </c:manualLayout>
              </c:layout>
              <c:spPr>
                <a:solidFill>
                  <a:srgbClr val="9BBB59">
                    <a:lumMod val="20000"/>
                    <a:lumOff val="80000"/>
                  </a:srgbClr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6576" tIns="18288" rIns="36576" bIns="18288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3306355224115501"/>
                      <c:h val="0.1081741032370953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CB1F-46C4-BE1F-F49AF61AB2EE}"/>
                </c:ext>
              </c:extLst>
            </c:dLbl>
            <c:spPr>
              <a:solidFill>
                <a:srgbClr val="4BACC6">
                  <a:lumMod val="20000"/>
                  <a:lumOff val="80000"/>
                </a:srgbClr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'PERFIL SOLICITANTE'!$A$3:$A$5</c:f>
              <c:strCache>
                <c:ptCount val="3"/>
                <c:pt idx="0">
                  <c:v>Mujeres</c:v>
                </c:pt>
                <c:pt idx="1">
                  <c:v>Hombres</c:v>
                </c:pt>
                <c:pt idx="2">
                  <c:v>Personas jurídicas</c:v>
                </c:pt>
              </c:strCache>
            </c:strRef>
          </c:cat>
          <c:val>
            <c:numRef>
              <c:f>'PERFIL SOLICITANTE'!$C$3:$C$5</c:f>
              <c:numCache>
                <c:formatCode>0%</c:formatCode>
                <c:ptCount val="3"/>
                <c:pt idx="0">
                  <c:v>0.18947368421052632</c:v>
                </c:pt>
                <c:pt idx="1">
                  <c:v>0.48421052631578948</c:v>
                </c:pt>
                <c:pt idx="2">
                  <c:v>0.32631578947368423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B1F-46C4-BE1F-F49AF61AB2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="1"/>
              <a:t>SERVICIOS AFECTADOS 2023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0177168327568804"/>
          <c:y val="9.6941691827055171E-2"/>
          <c:w val="0.86802687325529215"/>
          <c:h val="0.5617829289275451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'SERVICIOS AFECTADOS'!$B$1</c:f>
              <c:strCache>
                <c:ptCount val="1"/>
                <c:pt idx="0">
                  <c:v>Nº SOLICITUDES</c:v>
                </c:pt>
              </c:strCache>
            </c:strRef>
          </c:tx>
          <c:spPr>
            <a:solidFill>
              <a:schemeClr val="accent2">
                <a:shade val="76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A73-4402-82F9-6A2051626E81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A73-4402-82F9-6A2051626E81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DA73-4402-82F9-6A2051626E81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DA73-4402-82F9-6A2051626E81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DA73-4402-82F9-6A2051626E81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DA73-4402-82F9-6A2051626E81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5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DA73-4402-82F9-6A2051626E81}"/>
              </c:ext>
            </c:extLst>
          </c:dPt>
          <c:dPt>
            <c:idx val="7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DA73-4402-82F9-6A2051626E81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3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DA73-4402-82F9-6A2051626E81}"/>
              </c:ext>
            </c:extLst>
          </c:dPt>
          <c:dPt>
            <c:idx val="9"/>
            <c:invertIfNegative val="0"/>
            <c:bubble3D val="0"/>
            <c:spPr>
              <a:solidFill>
                <a:schemeClr val="tx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DA73-4402-82F9-6A2051626E81}"/>
              </c:ext>
            </c:extLst>
          </c:dPt>
          <c:dPt>
            <c:idx val="10"/>
            <c:invertIfNegative val="0"/>
            <c:bubble3D val="0"/>
            <c:spPr>
              <a:solidFill>
                <a:srgbClr val="9933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DA73-4402-82F9-6A2051626E81}"/>
              </c:ext>
            </c:extLst>
          </c:dPt>
          <c:dPt>
            <c:idx val="11"/>
            <c:invertIfNegative val="0"/>
            <c:bubble3D val="0"/>
            <c:spPr>
              <a:solidFill>
                <a:srgbClr val="00FF99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DA73-4402-82F9-6A2051626E81}"/>
              </c:ext>
            </c:extLst>
          </c:dPt>
          <c:dPt>
            <c:idx val="12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DA73-4402-82F9-6A2051626E81}"/>
              </c:ext>
            </c:extLst>
          </c:dPt>
          <c:dPt>
            <c:idx val="13"/>
            <c:invertIfNegative val="0"/>
            <c:bubble3D val="0"/>
            <c:spPr>
              <a:solidFill>
                <a:srgbClr val="FF3399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DA73-4402-82F9-6A2051626E81}"/>
              </c:ext>
            </c:extLst>
          </c:dPt>
          <c:dPt>
            <c:idx val="14"/>
            <c:invertIfNegative val="0"/>
            <c:bubble3D val="0"/>
            <c:spPr>
              <a:solidFill>
                <a:srgbClr val="CCCC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DA73-4402-82F9-6A2051626E81}"/>
              </c:ext>
            </c:extLst>
          </c:dPt>
          <c:dPt>
            <c:idx val="15"/>
            <c:invertIfNegative val="0"/>
            <c:bubble3D val="0"/>
            <c:spPr>
              <a:solidFill>
                <a:srgbClr val="00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DA73-4402-82F9-6A2051626E81}"/>
              </c:ext>
            </c:extLst>
          </c:dPt>
          <c:dPt>
            <c:idx val="16"/>
            <c:invertIfNegative val="0"/>
            <c:bubble3D val="0"/>
            <c:spPr>
              <a:solidFill>
                <a:srgbClr val="FFFF99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1-DA73-4402-82F9-6A2051626E81}"/>
              </c:ext>
            </c:extLst>
          </c:dPt>
          <c:dLbls>
            <c:delete val="1"/>
          </c:dLbls>
          <c:cat>
            <c:strRef>
              <c:f>'SERVICIOS AFECTADOS'!$A$2:$A$24</c:f>
              <c:strCache>
                <c:ptCount val="23"/>
                <c:pt idx="0">
                  <c:v>Archivo Municipal</c:v>
                </c:pt>
                <c:pt idx="1">
                  <c:v>Atención Ciudadana</c:v>
                </c:pt>
                <c:pt idx="2">
                  <c:v>Comercio y mercados</c:v>
                </c:pt>
                <c:pt idx="3">
                  <c:v>Comunicación</c:v>
                </c:pt>
                <c:pt idx="4">
                  <c:v>Consumo</c:v>
                </c:pt>
                <c:pt idx="5">
                  <c:v>Deportes</c:v>
                </c:pt>
                <c:pt idx="6">
                  <c:v>Educación</c:v>
                </c:pt>
                <c:pt idx="7">
                  <c:v>Gestión de Patrimonio</c:v>
                </c:pt>
                <c:pt idx="8">
                  <c:v>Personal</c:v>
                </c:pt>
                <c:pt idx="9">
                  <c:v>Policía local</c:v>
                </c:pt>
                <c:pt idx="10">
                  <c:v>Protocolo</c:v>
                </c:pt>
                <c:pt idx="11">
                  <c:v>Servicios Básicos</c:v>
                </c:pt>
                <c:pt idx="12">
                  <c:v>TIC</c:v>
                </c:pt>
                <c:pt idx="13">
                  <c:v>Servicio de Extinción de Incendios (SEIS)</c:v>
                </c:pt>
                <c:pt idx="14">
                  <c:v>Infraestructuras</c:v>
                </c:pt>
                <c:pt idx="15">
                  <c:v>Estadística</c:v>
                </c:pt>
                <c:pt idx="16">
                  <c:v>Festejos</c:v>
                </c:pt>
                <c:pt idx="17">
                  <c:v>Participación</c:v>
                </c:pt>
                <c:pt idx="18">
                  <c:v>Contratación</c:v>
                </c:pt>
                <c:pt idx="19">
                  <c:v>Servicios Sociales</c:v>
                </c:pt>
                <c:pt idx="20">
                  <c:v>Transparencia </c:v>
                </c:pt>
                <c:pt idx="21">
                  <c:v>Medio Ambiente y Planeamiento Urbanístico</c:v>
                </c:pt>
                <c:pt idx="22">
                  <c:v>Licencias</c:v>
                </c:pt>
              </c:strCache>
            </c:strRef>
          </c:cat>
          <c:val>
            <c:numRef>
              <c:f>'SERVICIOS AFECTADOS'!$B$2:$B$24</c:f>
              <c:numCache>
                <c:formatCode>General</c:formatCode>
                <c:ptCount val="23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2</c:v>
                </c:pt>
                <c:pt idx="14">
                  <c:v>2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4</c:v>
                </c:pt>
                <c:pt idx="19">
                  <c:v>4</c:v>
                </c:pt>
                <c:pt idx="20">
                  <c:v>8</c:v>
                </c:pt>
                <c:pt idx="21">
                  <c:v>14</c:v>
                </c:pt>
                <c:pt idx="22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2-DA73-4402-82F9-6A2051626E81}"/>
            </c:ext>
          </c:extLst>
        </c:ser>
        <c:ser>
          <c:idx val="1"/>
          <c:order val="1"/>
          <c:tx>
            <c:strRef>
              <c:f>'SERVICIOS AFECTADOS'!$C$1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chemeClr val="accent2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'SERVICIOS AFECTADOS'!$A$2:$A$24</c:f>
              <c:strCache>
                <c:ptCount val="23"/>
                <c:pt idx="0">
                  <c:v>Archivo Municipal</c:v>
                </c:pt>
                <c:pt idx="1">
                  <c:v>Atención Ciudadana</c:v>
                </c:pt>
                <c:pt idx="2">
                  <c:v>Comercio y mercados</c:v>
                </c:pt>
                <c:pt idx="3">
                  <c:v>Comunicación</c:v>
                </c:pt>
                <c:pt idx="4">
                  <c:v>Consumo</c:v>
                </c:pt>
                <c:pt idx="5">
                  <c:v>Deportes</c:v>
                </c:pt>
                <c:pt idx="6">
                  <c:v>Educación</c:v>
                </c:pt>
                <c:pt idx="7">
                  <c:v>Gestión de Patrimonio</c:v>
                </c:pt>
                <c:pt idx="8">
                  <c:v>Personal</c:v>
                </c:pt>
                <c:pt idx="9">
                  <c:v>Policía local</c:v>
                </c:pt>
                <c:pt idx="10">
                  <c:v>Protocolo</c:v>
                </c:pt>
                <c:pt idx="11">
                  <c:v>Servicios Básicos</c:v>
                </c:pt>
                <c:pt idx="12">
                  <c:v>TIC</c:v>
                </c:pt>
                <c:pt idx="13">
                  <c:v>Servicio de Extinción de Incendios (SEIS)</c:v>
                </c:pt>
                <c:pt idx="14">
                  <c:v>Infraestructuras</c:v>
                </c:pt>
                <c:pt idx="15">
                  <c:v>Estadística</c:v>
                </c:pt>
                <c:pt idx="16">
                  <c:v>Festejos</c:v>
                </c:pt>
                <c:pt idx="17">
                  <c:v>Participación</c:v>
                </c:pt>
                <c:pt idx="18">
                  <c:v>Contratación</c:v>
                </c:pt>
                <c:pt idx="19">
                  <c:v>Servicios Sociales</c:v>
                </c:pt>
                <c:pt idx="20">
                  <c:v>Transparencia </c:v>
                </c:pt>
                <c:pt idx="21">
                  <c:v>Medio Ambiente y Planeamiento Urbanístico</c:v>
                </c:pt>
                <c:pt idx="22">
                  <c:v>Licencias</c:v>
                </c:pt>
              </c:strCache>
            </c:strRef>
          </c:cat>
          <c:val>
            <c:numRef>
              <c:f>'SERVICIOS AFECTADOS'!$C$2:$C$24</c:f>
              <c:numCache>
                <c:formatCode>0%</c:formatCode>
                <c:ptCount val="23"/>
                <c:pt idx="0">
                  <c:v>1.0526315789473684E-2</c:v>
                </c:pt>
                <c:pt idx="1">
                  <c:v>1.0526315789473684E-2</c:v>
                </c:pt>
                <c:pt idx="2">
                  <c:v>1.0526315789473684E-2</c:v>
                </c:pt>
                <c:pt idx="3">
                  <c:v>1.0526315789473684E-2</c:v>
                </c:pt>
                <c:pt idx="4">
                  <c:v>1.0526315789473684E-2</c:v>
                </c:pt>
                <c:pt idx="5">
                  <c:v>1.0526315789473684E-2</c:v>
                </c:pt>
                <c:pt idx="6">
                  <c:v>1.0526315789473684E-2</c:v>
                </c:pt>
                <c:pt idx="7">
                  <c:v>1.0526315789473684E-2</c:v>
                </c:pt>
                <c:pt idx="8">
                  <c:v>1.0526315789473684E-2</c:v>
                </c:pt>
                <c:pt idx="9">
                  <c:v>1.0526315789473684E-2</c:v>
                </c:pt>
                <c:pt idx="10">
                  <c:v>1.0526315789473684E-2</c:v>
                </c:pt>
                <c:pt idx="11">
                  <c:v>1.0526315789473684E-2</c:v>
                </c:pt>
                <c:pt idx="12">
                  <c:v>1.0526315789473684E-2</c:v>
                </c:pt>
                <c:pt idx="13">
                  <c:v>2.1052631578947368E-2</c:v>
                </c:pt>
                <c:pt idx="14">
                  <c:v>2.1052631578947368E-2</c:v>
                </c:pt>
                <c:pt idx="15">
                  <c:v>3.1578947368421054E-2</c:v>
                </c:pt>
                <c:pt idx="16">
                  <c:v>3.1578947368421054E-2</c:v>
                </c:pt>
                <c:pt idx="17">
                  <c:v>3.1578947368421054E-2</c:v>
                </c:pt>
                <c:pt idx="18">
                  <c:v>4.2105263157894736E-2</c:v>
                </c:pt>
                <c:pt idx="19">
                  <c:v>4.2105263157894736E-2</c:v>
                </c:pt>
                <c:pt idx="20">
                  <c:v>8.4210526315789472E-2</c:v>
                </c:pt>
                <c:pt idx="21">
                  <c:v>0.14736842105263157</c:v>
                </c:pt>
                <c:pt idx="22">
                  <c:v>0.41052631578947368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23-DA73-4402-82F9-6A2051626E8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540634992"/>
        <c:axId val="540635384"/>
        <c:extLst/>
      </c:barChart>
      <c:catAx>
        <c:axId val="5406349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 b="1"/>
                  <a:t>Servicio municipal</a:t>
                </a:r>
              </a:p>
            </c:rich>
          </c:tx>
          <c:layout>
            <c:manualLayout>
              <c:xMode val="edge"/>
              <c:yMode val="edge"/>
              <c:x val="0.43326696312531493"/>
              <c:y val="0.9544099502590512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540635384"/>
        <c:crosses val="autoZero"/>
        <c:auto val="1"/>
        <c:lblAlgn val="ctr"/>
        <c:lblOffset val="100"/>
        <c:noMultiLvlLbl val="0"/>
      </c:catAx>
      <c:valAx>
        <c:axId val="540635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 b="1"/>
                  <a:t>Número de solicitudes recibidas</a:t>
                </a:r>
              </a:p>
            </c:rich>
          </c:tx>
          <c:layout>
            <c:manualLayout>
              <c:xMode val="edge"/>
              <c:yMode val="edge"/>
              <c:x val="2.4733086325510915E-2"/>
              <c:y val="0.2391224007573660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5406349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200" b="1"/>
              <a:t>MEDIO DE PRESENTACIÓN</a:t>
            </a:r>
          </a:p>
        </c:rich>
      </c:tx>
      <c:layout>
        <c:manualLayout>
          <c:xMode val="edge"/>
          <c:yMode val="edge"/>
          <c:x val="0.26251018005465365"/>
          <c:y val="5.167958656330749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9494961277988399"/>
          <c:y val="0.15781236647744612"/>
          <c:w val="0.57717896374064348"/>
          <c:h val="0.72482939632545929"/>
        </c:manualLayout>
      </c:layout>
      <c:pieChart>
        <c:varyColors val="1"/>
        <c:ser>
          <c:idx val="0"/>
          <c:order val="0"/>
          <c:tx>
            <c:strRef>
              <c:f>'MEDIO DE PRESENTACIÓN'!$C$1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336699"/>
            </a:solidFill>
          </c:spPr>
          <c:dPt>
            <c:idx val="0"/>
            <c:bubble3D val="0"/>
            <c:spPr>
              <a:solidFill>
                <a:srgbClr val="00B0F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44B-4290-864F-5451D59028B3}"/>
              </c:ext>
            </c:extLst>
          </c:dPt>
          <c:dPt>
            <c:idx val="1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44B-4290-864F-5451D59028B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'MEDIO DE PRESENTACIÓN'!$A$2:$A$3</c:f>
              <c:strCache>
                <c:ptCount val="2"/>
                <c:pt idx="0">
                  <c:v>Vía telemática</c:v>
                </c:pt>
                <c:pt idx="1">
                  <c:v>Presencial</c:v>
                </c:pt>
              </c:strCache>
            </c:strRef>
          </c:cat>
          <c:val>
            <c:numRef>
              <c:f>'MEDIO DE PRESENTACIÓN'!$C$2:$C$3</c:f>
              <c:numCache>
                <c:formatCode>0%</c:formatCode>
                <c:ptCount val="2"/>
                <c:pt idx="0">
                  <c:v>0.86315789473684212</c:v>
                </c:pt>
                <c:pt idx="1">
                  <c:v>0.1368421052631579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44B-4290-864F-5451D59028B3}"/>
            </c:ext>
          </c:extLst>
        </c:ser>
        <c:ser>
          <c:idx val="1"/>
          <c:order val="1"/>
          <c:tx>
            <c:strRef>
              <c:f>'MEDIO DE PRESENTACIÓN'!#REF!</c:f>
              <c:strCache>
                <c:ptCount val="1"/>
                <c:pt idx="0">
                  <c:v>#REF!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744B-4290-864F-5451D59028B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744B-4290-864F-5451D59028B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'MEDIO DE PRESENTACIÓN'!$A$2:$A$3</c:f>
              <c:strCache>
                <c:ptCount val="2"/>
                <c:pt idx="0">
                  <c:v>Vía telemática</c:v>
                </c:pt>
                <c:pt idx="1">
                  <c:v>Presencial</c:v>
                </c:pt>
              </c:strCache>
            </c:strRef>
          </c:cat>
          <c:val>
            <c:numRef>
              <c:f>'MEDIO DE PRESENTACIÓN'!#REF!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744B-4290-864F-5451D59028B3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8300962379702538"/>
          <c:y val="0.91020420897000276"/>
          <c:w val="0.42849356793363791"/>
          <c:h val="5.87880390920127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CONTENIDO DE LAS RESOLUCIONES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title>
    <c:autoTitleDeleted val="0"/>
    <c:view3D>
      <c:rotX val="50"/>
      <c:rotY val="0"/>
      <c:depthPercent val="100"/>
      <c:rAngAx val="0"/>
      <c:perspective val="6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1.2441677595314353E-2"/>
          <c:y val="9.7827436374922402E-2"/>
          <c:w val="0.98755832240468566"/>
          <c:h val="0.70542899468608322"/>
        </c:manualLayout>
      </c:layout>
      <c:pie3DChart>
        <c:varyColors val="1"/>
        <c:ser>
          <c:idx val="0"/>
          <c:order val="0"/>
          <c:tx>
            <c:strRef>
              <c:f>'SENTIDO DE LAS RESOLUCIONES'!$B$1</c:f>
              <c:strCache>
                <c:ptCount val="1"/>
                <c:pt idx="0">
                  <c:v>Nº SOLICITUDES</c:v>
                </c:pt>
              </c:strCache>
            </c:strRef>
          </c:tx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1-F3EF-49DA-B1B1-415AF8214ED2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3-F3EF-49DA-B1B1-415AF8214ED2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5-F3EF-49DA-B1B1-415AF8214ED2}"/>
              </c:ext>
            </c:extLst>
          </c:dPt>
          <c:dPt>
            <c:idx val="3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7-F3EF-49DA-B1B1-415AF8214ED2}"/>
              </c:ext>
            </c:extLst>
          </c:dPt>
          <c:dPt>
            <c:idx val="4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9-F3EF-49DA-B1B1-415AF8214ED2}"/>
              </c:ext>
            </c:extLst>
          </c:dPt>
          <c:dPt>
            <c:idx val="5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B-F3EF-49DA-B1B1-415AF8214ED2}"/>
              </c:ext>
            </c:extLst>
          </c:dPt>
          <c:dPt>
            <c:idx val="6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D-F3EF-49DA-B1B1-415AF8214ED2}"/>
              </c:ext>
            </c:extLst>
          </c:dPt>
          <c:dPt>
            <c:idx val="7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F-F3EF-49DA-B1B1-415AF8214ED2}"/>
              </c:ext>
            </c:extLst>
          </c:dPt>
          <c:dPt>
            <c:idx val="8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11-F3EF-49DA-B1B1-415AF8214ED2}"/>
              </c:ext>
            </c:extLst>
          </c:dPt>
          <c:dPt>
            <c:idx val="9"/>
            <c:bubble3D val="0"/>
            <c:spPr>
              <a:solidFill>
                <a:schemeClr val="accent6">
                  <a:lumMod val="8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13-F3EF-49DA-B1B1-415AF8214ED2}"/>
              </c:ext>
            </c:extLst>
          </c:dPt>
          <c:dPt>
            <c:idx val="10"/>
            <c:bubble3D val="0"/>
            <c:spPr>
              <a:solidFill>
                <a:schemeClr val="accent5">
                  <a:lumMod val="8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15-BA37-43FC-B6C8-EC7830067C9B}"/>
              </c:ext>
            </c:extLst>
          </c:dPt>
          <c:dPt>
            <c:idx val="11"/>
            <c:bubble3D val="0"/>
            <c:spPr>
              <a:solidFill>
                <a:schemeClr val="accent4">
                  <a:lumMod val="8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17-BA37-43FC-B6C8-EC7830067C9B}"/>
              </c:ext>
            </c:extLst>
          </c:dPt>
          <c:dLbls>
            <c:dLbl>
              <c:idx val="3"/>
              <c:layout>
                <c:manualLayout>
                  <c:x val="4.3503746218513661E-2"/>
                  <c:y val="9.33634592134157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F3EF-49DA-B1B1-415AF8214ED2}"/>
                </c:ext>
              </c:extLst>
            </c:dLbl>
            <c:dLbl>
              <c:idx val="4"/>
              <c:layout>
                <c:manualLayout>
                  <c:x val="1.5725660029363667E-2"/>
                  <c:y val="1.9386140355174317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F3EF-49DA-B1B1-415AF8214ED2}"/>
                </c:ext>
              </c:extLst>
            </c:dLbl>
            <c:dLbl>
              <c:idx val="6"/>
              <c:layout>
                <c:manualLayout>
                  <c:x val="5.4705174692909433E-2"/>
                  <c:y val="6.0729654490633979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F3EF-49DA-B1B1-415AF8214ED2}"/>
                </c:ext>
              </c:extLst>
            </c:dLbl>
            <c:dLbl>
              <c:idx val="7"/>
              <c:layout>
                <c:manualLayout>
                  <c:x val="7.1425679100071582E-2"/>
                  <c:y val="0.15016288292947544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F3EF-49DA-B1B1-415AF8214ED2}"/>
                </c:ext>
              </c:extLst>
            </c:dLbl>
            <c:dLbl>
              <c:idx val="8"/>
              <c:layout>
                <c:manualLayout>
                  <c:x val="3.1440543802542416E-2"/>
                  <c:y val="5.9141581062615869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F3EF-49DA-B1B1-415AF8214ED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'SENTIDO DE LAS RESOLUCIONES'!$A$2:$A$13</c:f>
              <c:strCache>
                <c:ptCount val="12"/>
                <c:pt idx="0">
                  <c:v>Inadmisión a trámite (art. 18 Ley 19/2013)</c:v>
                </c:pt>
                <c:pt idx="1">
                  <c:v>Inadmisión (art.68.4 de la Ley 39/2015)</c:v>
                </c:pt>
                <c:pt idx="2">
                  <c:v>Traslado a unidad tramitadora (procedimiento en curso, disposición Adicional 1ª de la Ley 19/2013)</c:v>
                </c:pt>
                <c:pt idx="3">
                  <c:v>Remisión a sujeto competente</c:v>
                </c:pt>
                <c:pt idx="4">
                  <c:v>Caducidad (art. 95 de la Ley 39/2015)</c:v>
                </c:pt>
                <c:pt idx="5">
                  <c:v>Denegatoria (arts. 14 y 15 Ley 19/2013)</c:v>
                </c:pt>
                <c:pt idx="6">
                  <c:v>Información inexistente (art. 13 Ley 19/2013)</c:v>
                </c:pt>
                <c:pt idx="7">
                  <c:v>Alegaciones a CTBG </c:v>
                </c:pt>
                <c:pt idx="8">
                  <c:v>Remisión al Archivo Municipal</c:v>
                </c:pt>
                <c:pt idx="9">
                  <c:v>Información ya publicada (art. 22.3 de la Ley 19/2013)</c:v>
                </c:pt>
                <c:pt idx="10">
                  <c:v>Acceso parcial</c:v>
                </c:pt>
                <c:pt idx="11">
                  <c:v>Acceso pleno</c:v>
                </c:pt>
              </c:strCache>
            </c:strRef>
          </c:cat>
          <c:val>
            <c:numRef>
              <c:f>'SENTIDO DE LAS RESOLUCIONES'!$B$2:$B$13</c:f>
              <c:numCache>
                <c:formatCode>General</c:formatCode>
                <c:ptCount val="1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0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3</c:v>
                </c:pt>
                <c:pt idx="8">
                  <c:v>3</c:v>
                </c:pt>
                <c:pt idx="9">
                  <c:v>5</c:v>
                </c:pt>
                <c:pt idx="10">
                  <c:v>37</c:v>
                </c:pt>
                <c:pt idx="11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F3EF-49DA-B1B1-415AF8214ED2}"/>
            </c:ext>
          </c:extLst>
        </c:ser>
        <c:ser>
          <c:idx val="1"/>
          <c:order val="1"/>
          <c:tx>
            <c:strRef>
              <c:f>'SENTIDO DE LAS RESOLUCIONES'!$C$1</c:f>
              <c:strCache>
                <c:ptCount val="1"/>
                <c:pt idx="0">
                  <c:v>%</c:v>
                </c:pt>
              </c:strCache>
            </c:strRef>
          </c:tx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19-BA37-43FC-B6C8-EC7830067C9B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1B-BA37-43FC-B6C8-EC7830067C9B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1D-BA37-43FC-B6C8-EC7830067C9B}"/>
              </c:ext>
            </c:extLst>
          </c:dPt>
          <c:dPt>
            <c:idx val="3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1F-BA37-43FC-B6C8-EC7830067C9B}"/>
              </c:ext>
            </c:extLst>
          </c:dPt>
          <c:dPt>
            <c:idx val="4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21-BA37-43FC-B6C8-EC7830067C9B}"/>
              </c:ext>
            </c:extLst>
          </c:dPt>
          <c:dPt>
            <c:idx val="5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23-BA37-43FC-B6C8-EC7830067C9B}"/>
              </c:ext>
            </c:extLst>
          </c:dPt>
          <c:dPt>
            <c:idx val="6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25-BA37-43FC-B6C8-EC7830067C9B}"/>
              </c:ext>
            </c:extLst>
          </c:dPt>
          <c:dPt>
            <c:idx val="7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27-BA37-43FC-B6C8-EC7830067C9B}"/>
              </c:ext>
            </c:extLst>
          </c:dPt>
          <c:dPt>
            <c:idx val="8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29-BA37-43FC-B6C8-EC7830067C9B}"/>
              </c:ext>
            </c:extLst>
          </c:dPt>
          <c:dPt>
            <c:idx val="9"/>
            <c:bubble3D val="0"/>
            <c:spPr>
              <a:solidFill>
                <a:schemeClr val="accent6">
                  <a:lumMod val="8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2B-BA37-43FC-B6C8-EC7830067C9B}"/>
              </c:ext>
            </c:extLst>
          </c:dPt>
          <c:dPt>
            <c:idx val="10"/>
            <c:bubble3D val="0"/>
            <c:spPr>
              <a:solidFill>
                <a:schemeClr val="accent5">
                  <a:lumMod val="8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2D-BA37-43FC-B6C8-EC7830067C9B}"/>
              </c:ext>
            </c:extLst>
          </c:dPt>
          <c:dPt>
            <c:idx val="11"/>
            <c:bubble3D val="0"/>
            <c:spPr>
              <a:solidFill>
                <a:schemeClr val="accent4">
                  <a:lumMod val="8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2F-BA37-43FC-B6C8-EC7830067C9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'SENTIDO DE LAS RESOLUCIONES'!$A$2:$A$13</c:f>
              <c:strCache>
                <c:ptCount val="12"/>
                <c:pt idx="0">
                  <c:v>Inadmisión a trámite (art. 18 Ley 19/2013)</c:v>
                </c:pt>
                <c:pt idx="1">
                  <c:v>Inadmisión (art.68.4 de la Ley 39/2015)</c:v>
                </c:pt>
                <c:pt idx="2">
                  <c:v>Traslado a unidad tramitadora (procedimiento en curso, disposición Adicional 1ª de la Ley 19/2013)</c:v>
                </c:pt>
                <c:pt idx="3">
                  <c:v>Remisión a sujeto competente</c:v>
                </c:pt>
                <c:pt idx="4">
                  <c:v>Caducidad (art. 95 de la Ley 39/2015)</c:v>
                </c:pt>
                <c:pt idx="5">
                  <c:v>Denegatoria (arts. 14 y 15 Ley 19/2013)</c:v>
                </c:pt>
                <c:pt idx="6">
                  <c:v>Información inexistente (art. 13 Ley 19/2013)</c:v>
                </c:pt>
                <c:pt idx="7">
                  <c:v>Alegaciones a CTBG </c:v>
                </c:pt>
                <c:pt idx="8">
                  <c:v>Remisión al Archivo Municipal</c:v>
                </c:pt>
                <c:pt idx="9">
                  <c:v>Información ya publicada (art. 22.3 de la Ley 19/2013)</c:v>
                </c:pt>
                <c:pt idx="10">
                  <c:v>Acceso parcial</c:v>
                </c:pt>
                <c:pt idx="11">
                  <c:v>Acceso pleno</c:v>
                </c:pt>
              </c:strCache>
            </c:strRef>
          </c:cat>
          <c:val>
            <c:numRef>
              <c:f>'SENTIDO DE LAS RESOLUCIONES'!$C$2:$C$13</c:f>
              <c:numCache>
                <c:formatCode>0%</c:formatCode>
                <c:ptCount val="12"/>
                <c:pt idx="0">
                  <c:v>0</c:v>
                </c:pt>
                <c:pt idx="1">
                  <c:v>1.0526315789473684E-2</c:v>
                </c:pt>
                <c:pt idx="2">
                  <c:v>2.1052631578947368E-2</c:v>
                </c:pt>
                <c:pt idx="3">
                  <c:v>0</c:v>
                </c:pt>
                <c:pt idx="4">
                  <c:v>2.1052631578947368E-2</c:v>
                </c:pt>
                <c:pt idx="5">
                  <c:v>2.1052631578947368E-2</c:v>
                </c:pt>
                <c:pt idx="6">
                  <c:v>2.1052631578947368E-2</c:v>
                </c:pt>
                <c:pt idx="7">
                  <c:v>3.1578947368421054E-2</c:v>
                </c:pt>
                <c:pt idx="8">
                  <c:v>3.1578947368421054E-2</c:v>
                </c:pt>
                <c:pt idx="9">
                  <c:v>5.2631578947368418E-2</c:v>
                </c:pt>
                <c:pt idx="10">
                  <c:v>0.38947368421052631</c:v>
                </c:pt>
                <c:pt idx="11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D63E-432A-92A2-01E92148A699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3214211073550209E-2"/>
          <c:y val="0.78646352883648829"/>
          <c:w val="0.87430770717842343"/>
          <c:h val="0.16907523144952219"/>
        </c:manualLayout>
      </c:layout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 sz="1000"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ES"/>
              <a:t>ESTADO SOLICITUDES PRESENTADAS EN 2023</a:t>
            </a:r>
          </a:p>
        </c:rich>
      </c:tx>
      <c:layout>
        <c:manualLayout>
          <c:xMode val="edge"/>
          <c:yMode val="edge"/>
          <c:x val="0.1504372130483573"/>
          <c:y val="4.28134556574923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5159372706003954"/>
          <c:y val="0.18379204892966361"/>
          <c:w val="0.7199176159988695"/>
          <c:h val="0.520453418093380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'ESTADO SOLICITUDES'!$B$1</c:f>
              <c:strCache>
                <c:ptCount val="1"/>
                <c:pt idx="0">
                  <c:v>Nº SOLICITUDES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E6B-46BF-BFB6-6F698E0F3E01}"/>
              </c:ext>
            </c:extLst>
          </c:dPt>
          <c:dPt>
            <c:idx val="1"/>
            <c:invertIfNegative val="0"/>
            <c:bubble3D val="0"/>
            <c:spPr>
              <a:solidFill>
                <a:srgbClr val="00B050"/>
              </a:solidFill>
              <a:ln>
                <a:solidFill>
                  <a:srgbClr val="00B0F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E6B-46BF-BFB6-6F698E0F3E01}"/>
              </c:ext>
            </c:extLst>
          </c:dPt>
          <c:dPt>
            <c:idx val="2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FE6B-46BF-BFB6-6F698E0F3E0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'ESTADO SOLICITUDES'!$A$2:$A$4</c:f>
              <c:strCache>
                <c:ptCount val="3"/>
                <c:pt idx="0">
                  <c:v>Pendiente de resolución </c:v>
                </c:pt>
                <c:pt idx="1">
                  <c:v>Resolución en plazo</c:v>
                </c:pt>
                <c:pt idx="2">
                  <c:v>Resolución fuera de plazo</c:v>
                </c:pt>
              </c:strCache>
            </c:strRef>
          </c:cat>
          <c:val>
            <c:numRef>
              <c:f>'ESTADO SOLICITUDES'!$B$2:$B$4</c:f>
              <c:numCache>
                <c:formatCode>General</c:formatCode>
                <c:ptCount val="3"/>
                <c:pt idx="0">
                  <c:v>1</c:v>
                </c:pt>
                <c:pt idx="1">
                  <c:v>83</c:v>
                </c:pt>
                <c:pt idx="2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E6B-46BF-BFB6-6F698E0F3E0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42774440"/>
        <c:axId val="542774832"/>
      </c:barChart>
      <c:catAx>
        <c:axId val="5427744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Estado de las solicitudes</a:t>
                </a:r>
              </a:p>
            </c:rich>
          </c:tx>
          <c:layout>
            <c:manualLayout>
              <c:xMode val="edge"/>
              <c:yMode val="edge"/>
              <c:x val="0.37620224880857328"/>
              <c:y val="0.8042813455657492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accent1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542774832"/>
        <c:crosses val="autoZero"/>
        <c:auto val="1"/>
        <c:lblAlgn val="ctr"/>
        <c:lblOffset val="100"/>
        <c:noMultiLvlLbl val="0"/>
      </c:catAx>
      <c:valAx>
        <c:axId val="542774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Número de solicitudes</a:t>
                </a:r>
              </a:p>
            </c:rich>
          </c:tx>
          <c:layout>
            <c:manualLayout>
              <c:xMode val="edge"/>
              <c:yMode val="edge"/>
              <c:x val="3.7482796584560198E-2"/>
              <c:y val="0.3106395530833875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542774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1788946227157066"/>
          <c:y val="0.88983999596204333"/>
          <c:w val="0.7810047093157676"/>
          <c:h val="9.36555178309133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cs:styleClr val="auto"/>
    </cs:fontRef>
    <cs:spPr/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 w="9575">
        <a:solidFill>
          <a:schemeClr val="lt1">
            <a:lumMod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19050" cap="rnd" cmpd="sng" algn="ctr">
        <a:solidFill>
          <a:schemeClr val="phClr">
            <a:shade val="95000"/>
            <a:satMod val="105000"/>
          </a:schemeClr>
        </a:solidFill>
        <a:round/>
      </a:ln>
    </cs:spPr>
  </cs:dataPointLine>
  <cs:dataPointMarker>
    <cs:lnRef idx="0"/>
    <cs:fillRef idx="0"/>
    <cs:effectRef idx="0"/>
    <cs:fontRef idx="minor">
      <a:schemeClr val="dk1"/>
    </cs:fontRef>
    <cs:spPr>
      <a:solidFill>
        <a:schemeClr val="lt1"/>
      </a:solidFill>
    </cs:spPr>
  </cs:dataPointMarker>
  <cs:dataPointMarkerLayout symbol="circle" size="17"/>
  <cs:dataPointWireframe>
    <cs:lnRef idx="0">
      <cs:styleClr val="auto"/>
    </cs:lnRef>
    <cs:fillRef idx="1"/>
    <cs:effectRef idx="0"/>
    <cs:fontRef idx="minor">
      <a:schemeClr val="dk1"/>
    </cs:fontRef>
    <cs:spPr>
      <a:ln w="9525">
        <a:solidFill>
          <a:schemeClr val="phClr"/>
        </a:solidFill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seriesLine>
  <cs:title>
    <cs:lnRef idx="0"/>
    <cs:fillRef idx="0"/>
    <cs:effectRef idx="0"/>
    <cs:fontRef idx="minor">
      <a:schemeClr val="dk1"/>
    </cs:fontRef>
    <cs:defRPr sz="1440" b="0" kern="1200" cap="all" spc="0" baseline="0">
      <a:gradFill>
        <a:gsLst>
          <a:gs pos="0">
            <a:schemeClr val="dk1">
              <a:lumMod val="50000"/>
              <a:lumOff val="50000"/>
            </a:schemeClr>
          </a:gs>
          <a:gs pos="100000">
            <a:schemeClr val="dk1">
              <a:lumMod val="85000"/>
              <a:lumOff val="15000"/>
            </a:schemeClr>
          </a:gs>
        </a:gsLst>
        <a:lin ang="5400000" scaled="0"/>
      </a:gradFill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1</xdr:row>
      <xdr:rowOff>176893</xdr:rowOff>
    </xdr:from>
    <xdr:ext cx="8312603" cy="1143000"/>
    <xdr:sp macro="" textlink="">
      <xdr:nvSpPr>
        <xdr:cNvPr id="2" name="Rectángulo 1"/>
        <xdr:cNvSpPr/>
      </xdr:nvSpPr>
      <xdr:spPr>
        <a:xfrm>
          <a:off x="4278086" y="367393"/>
          <a:ext cx="8312603" cy="1143000"/>
        </a:xfrm>
        <a:prstGeom prst="rect">
          <a:avLst/>
        </a:prstGeom>
        <a:solidFill>
          <a:sysClr val="window" lastClr="FFFFFF"/>
        </a:solidFill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2400" b="0" cap="none" spc="0">
              <a:ln w="0"/>
              <a:solidFill>
                <a:schemeClr val="accent1">
                  <a:lumMod val="75000"/>
                </a:schemeClr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Expedientes</a:t>
          </a:r>
          <a:r>
            <a:rPr lang="es-ES" sz="2400" b="0" cap="none" spc="0" baseline="0">
              <a:ln w="0"/>
              <a:solidFill>
                <a:schemeClr val="accent1">
                  <a:lumMod val="75000"/>
                </a:schemeClr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Derecho de Acceso a Información Pública</a:t>
          </a:r>
        </a:p>
        <a:p>
          <a:pPr algn="ctr"/>
          <a:r>
            <a:rPr lang="es-ES" sz="2800" b="1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2023</a:t>
          </a:r>
          <a:endParaRPr lang="es-ES" sz="2400" b="1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oneCellAnchor>
  <xdr:twoCellAnchor>
    <xdr:from>
      <xdr:col>4</xdr:col>
      <xdr:colOff>8283</xdr:colOff>
      <xdr:row>109</xdr:row>
      <xdr:rowOff>179107</xdr:rowOff>
    </xdr:from>
    <xdr:to>
      <xdr:col>5</xdr:col>
      <xdr:colOff>344429</xdr:colOff>
      <xdr:row>122</xdr:row>
      <xdr:rowOff>94423</xdr:rowOff>
    </xdr:to>
    <xdr:sp macro="" textlink="">
      <xdr:nvSpPr>
        <xdr:cNvPr id="4" name="CuadroTexto 3"/>
        <xdr:cNvSpPr txBox="1"/>
      </xdr:nvSpPr>
      <xdr:spPr>
        <a:xfrm>
          <a:off x="3147392" y="46503737"/>
          <a:ext cx="3947363" cy="2391816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ES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Los Exptes 12, 13 y 16 se han contabilizado en el mes de enero de 2023 a pesar de que las solicitudes son de diciembre de 2022, debido a una  incidencia con  la bandeja de  entrada de  Firmadoc)</a:t>
          </a:r>
        </a:p>
        <a:p>
          <a:pPr algn="l"/>
          <a:r>
            <a:rPr lang="es-ES" sz="10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Expedientes atrasados resueltos en 2023</a:t>
          </a:r>
          <a:r>
            <a:rPr lang="es-ES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: 5701/2022/23, 5701/2022/34.</a:t>
          </a:r>
        </a:p>
        <a:p>
          <a:pPr algn="l"/>
          <a:r>
            <a:rPr lang="es-ES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Reclamación CTBG RT0855/2022 acumulada en expte 5701/2022/34 -  Informe Policía Local- Expte Finalizado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Reclamación CTBG expediente SR 2286/2023 acumulada en expte 5701/2023/49-Alegaciones de  Transparencia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 expediente 5701/2023/60 no es una solicitud de acceso a información pública sino una Reclamación CTBG expediente SRef 2411/2023  de una  solicitud  pendiente de respuesta de Infraestructturas</a:t>
          </a:r>
          <a:endParaRPr lang="es-ES" sz="1000">
            <a:effectLst/>
          </a:endParaRPr>
        </a:p>
        <a:p>
          <a:pPr algn="l"/>
          <a:endParaRPr lang="es-ES" sz="1000" baseline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/>
          <a:endParaRPr lang="es-ES" sz="1000" baseline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endParaRPr lang="es-ES" sz="1800">
            <a:effectLst/>
          </a:endParaRPr>
        </a:p>
      </xdr:txBody>
    </xdr:sp>
    <xdr:clientData/>
  </xdr:twoCellAnchor>
  <xdr:twoCellAnchor editAs="oneCell">
    <xdr:from>
      <xdr:col>2</xdr:col>
      <xdr:colOff>190498</xdr:colOff>
      <xdr:row>0</xdr:row>
      <xdr:rowOff>68036</xdr:rowOff>
    </xdr:from>
    <xdr:to>
      <xdr:col>4</xdr:col>
      <xdr:colOff>942094</xdr:colOff>
      <xdr:row>8</xdr:row>
      <xdr:rowOff>95250</xdr:rowOff>
    </xdr:to>
    <xdr:pic>
      <xdr:nvPicPr>
        <xdr:cNvPr id="5" name="Imagen 4" descr="OVD_transparencia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5784" y="68036"/>
          <a:ext cx="2789466" cy="155121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</xdr:colOff>
      <xdr:row>1</xdr:row>
      <xdr:rowOff>0</xdr:rowOff>
    </xdr:from>
    <xdr:to>
      <xdr:col>12</xdr:col>
      <xdr:colOff>742951</xdr:colOff>
      <xdr:row>24</xdr:row>
      <xdr:rowOff>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66675</xdr:colOff>
      <xdr:row>25</xdr:row>
      <xdr:rowOff>161925</xdr:rowOff>
    </xdr:from>
    <xdr:to>
      <xdr:col>5</xdr:col>
      <xdr:colOff>600074</xdr:colOff>
      <xdr:row>28</xdr:row>
      <xdr:rowOff>180975</xdr:rowOff>
    </xdr:to>
    <xdr:sp macro="" textlink="">
      <xdr:nvSpPr>
        <xdr:cNvPr id="3" name="CuadroTexto 2"/>
        <xdr:cNvSpPr txBox="1"/>
      </xdr:nvSpPr>
      <xdr:spPr>
        <a:xfrm>
          <a:off x="66675" y="5191125"/>
          <a:ext cx="5086349" cy="59055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/>
            <a:t>Sólo se muestran solicitudes de acceso a información pública, se</a:t>
          </a:r>
          <a:r>
            <a:rPr lang="es-ES" sz="1100" baseline="0"/>
            <a:t> ha quitado del recuento el expediente número 22 (Prueba incidencia informática)</a:t>
          </a:r>
          <a:endParaRPr lang="es-E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1</xdr:row>
      <xdr:rowOff>171450</xdr:rowOff>
    </xdr:from>
    <xdr:to>
      <xdr:col>11</xdr:col>
      <xdr:colOff>114300</xdr:colOff>
      <xdr:row>24</xdr:row>
      <xdr:rowOff>171450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742950</xdr:colOff>
      <xdr:row>31</xdr:row>
      <xdr:rowOff>171450</xdr:rowOff>
    </xdr:from>
    <xdr:ext cx="184731" cy="264560"/>
    <xdr:sp macro="" textlink="">
      <xdr:nvSpPr>
        <xdr:cNvPr id="7" name="CuadroTexto 6"/>
        <xdr:cNvSpPr txBox="1"/>
      </xdr:nvSpPr>
      <xdr:spPr>
        <a:xfrm>
          <a:off x="742950" y="436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S" sz="1100"/>
        </a:p>
      </xdr:txBody>
    </xdr:sp>
    <xdr:clientData/>
  </xdr:oneCellAnchor>
  <xdr:twoCellAnchor>
    <xdr:from>
      <xdr:col>3</xdr:col>
      <xdr:colOff>392205</xdr:colOff>
      <xdr:row>1</xdr:row>
      <xdr:rowOff>0</xdr:rowOff>
    </xdr:from>
    <xdr:to>
      <xdr:col>9</xdr:col>
      <xdr:colOff>336175</xdr:colOff>
      <xdr:row>35</xdr:row>
      <xdr:rowOff>56028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56029</xdr:colOff>
      <xdr:row>28</xdr:row>
      <xdr:rowOff>78443</xdr:rowOff>
    </xdr:from>
    <xdr:to>
      <xdr:col>3</xdr:col>
      <xdr:colOff>112059</xdr:colOff>
      <xdr:row>35</xdr:row>
      <xdr:rowOff>112058</xdr:rowOff>
    </xdr:to>
    <xdr:sp macro="" textlink="">
      <xdr:nvSpPr>
        <xdr:cNvPr id="6" name="CuadroTexto 5"/>
        <xdr:cNvSpPr txBox="1"/>
      </xdr:nvSpPr>
      <xdr:spPr>
        <a:xfrm>
          <a:off x="56029" y="5647767"/>
          <a:ext cx="5771030" cy="136711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El expediente 22 es de PRUEBA.</a:t>
          </a:r>
        </a:p>
        <a:p>
          <a:r>
            <a:rPr lang="es-ES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El expediente 29 afecta a 3 servicios: Servicios básicos, Policía Local y SEIS, lo tramitamos desde Transparencia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 expediente 49 afecta a 4 servicios: Contabilidad, Comunicación, Cultura y Turismo, lo tramitamos desde Transparencia.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 expediente 53 afecta a 2 servicios: Medio Ambiente y Planeamiento Urbanístico y Licencias, lo tramitamos desde Transparencia.</a:t>
          </a:r>
          <a:endParaRPr lang="es-ES" sz="1800">
            <a:effectLst/>
          </a:endParaRPr>
        </a:p>
        <a:p>
          <a:endParaRPr lang="es-ES" sz="1800">
            <a:effectLst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1</xdr:row>
      <xdr:rowOff>57150</xdr:rowOff>
    </xdr:from>
    <xdr:to>
      <xdr:col>9</xdr:col>
      <xdr:colOff>619125</xdr:colOff>
      <xdr:row>19</xdr:row>
      <xdr:rowOff>76200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742949</xdr:colOff>
      <xdr:row>0</xdr:row>
      <xdr:rowOff>0</xdr:rowOff>
    </xdr:from>
    <xdr:to>
      <xdr:col>13</xdr:col>
      <xdr:colOff>22411</xdr:colOff>
      <xdr:row>27</xdr:row>
      <xdr:rowOff>89647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19</xdr:row>
      <xdr:rowOff>171449</xdr:rowOff>
    </xdr:from>
    <xdr:to>
      <xdr:col>3</xdr:col>
      <xdr:colOff>9525</xdr:colOff>
      <xdr:row>28</xdr:row>
      <xdr:rowOff>161924</xdr:rowOff>
    </xdr:to>
    <xdr:sp macro="" textlink="">
      <xdr:nvSpPr>
        <xdr:cNvPr id="3" name="Rectángulo 2"/>
        <xdr:cNvSpPr/>
      </xdr:nvSpPr>
      <xdr:spPr>
        <a:xfrm>
          <a:off x="0" y="4019549"/>
          <a:ext cx="5848350" cy="17049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0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Expediente 11:</a:t>
          </a:r>
          <a:r>
            <a:rPr lang="es-ES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tiene dos resoluciones, remitir a otros servicios y acceso pleno, se contabilizó sólo la de acceso pleno que cierra el expediente 5701.</a:t>
          </a:r>
        </a:p>
        <a:p>
          <a:pPr algn="l"/>
          <a:r>
            <a:rPr lang="es-ES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Expediente 22: es un expediente de prueba para atender incidencias informaticas.</a:t>
          </a:r>
        </a:p>
        <a:p>
          <a:pPr algn="l"/>
          <a:r>
            <a:rPr lang="es-ES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Expediente 28: se le requirió que subsanara solicitud presencial por ser sujeto obligado (no subsanó -&gt; desistido)</a:t>
          </a:r>
          <a:endParaRPr lang="es-ES" sz="10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</xdr:colOff>
      <xdr:row>0</xdr:row>
      <xdr:rowOff>133350</xdr:rowOff>
    </xdr:from>
    <xdr:to>
      <xdr:col>10</xdr:col>
      <xdr:colOff>752476</xdr:colOff>
      <xdr:row>20</xdr:row>
      <xdr:rowOff>114300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2" name="Tabla13" displayName="Tabla13" ref="B10:L106" totalsRowShown="0" headerRowDxfId="55" dataDxfId="53" headerRowBorderDxfId="54" tableBorderDxfId="52">
  <autoFilter ref="B10:L106"/>
  <tableColumns count="11">
    <tableColumn id="1" name="Nº EXPTE." dataDxfId="51"/>
    <tableColumn id="2" name="Nº REGISTRO" dataDxfId="50"/>
    <tableColumn id="3" name="FECHA ENTRADA SOLICITUD" dataDxfId="49"/>
    <tableColumn id="5" name="OBJETO DE LA SOLICITUD" dataDxfId="48"/>
    <tableColumn id="12" name="SERVICIO AFECTADO" dataDxfId="47"/>
    <tableColumn id="13" name="FECHA RESOLUCIÓN AMPLIACIÓN" dataDxfId="46"/>
    <tableColumn id="6" name="Nº RESOLUCIÓN FINAL" dataDxfId="45"/>
    <tableColumn id="7" name="FECHA RESOLUCIÓN FINAL" dataDxfId="44"/>
    <tableColumn id="8" name="CONTENIDO DE LA RESOLUCIÓN FINAL" dataDxfId="43"/>
    <tableColumn id="10" name=" EN PLAZO" dataDxfId="42"/>
    <tableColumn id="11" name="ESTADO" dataDxfId="4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0" name="Tabla10" displayName="Tabla10" ref="A2:B15" totalsRowShown="0" headerRowDxfId="40" dataDxfId="38" headerRowBorderDxfId="39" tableBorderDxfId="37" totalsRowBorderDxfId="36">
  <tableColumns count="2">
    <tableColumn id="1" name="MES" dataDxfId="35"/>
    <tableColumn id="2" name="Nº SOLICITUDES" dataDxfId="34"/>
  </tableColumns>
  <tableStyleInfo name="TableStyleLight8" showFirstColumn="0" showLastColumn="0" showRowStripes="1" showColumnStripes="0"/>
</table>
</file>

<file path=xl/tables/table3.xml><?xml version="1.0" encoding="utf-8"?>
<table xmlns="http://schemas.openxmlformats.org/spreadsheetml/2006/main" id="9" name="Tabla9" displayName="Tabla9" ref="A2:C6" totalsRowShown="0" headerRowDxfId="33" headerRowBorderDxfId="32" tableBorderDxfId="31" totalsRowBorderDxfId="30">
  <tableColumns count="3">
    <tableColumn id="1" name="PERFIL DEL SOLICITANTE" dataDxfId="29"/>
    <tableColumn id="2" name="Nº SOLICITUDES" dataDxfId="28"/>
    <tableColumn id="3" name="%" dataDxfId="27" dataCellStyle="Porcentaje"/>
  </tableColumns>
  <tableStyleInfo name="TableStyleLight8" showFirstColumn="0" showLastColumn="0" showRowStripes="1" showColumnStripes="0"/>
</table>
</file>

<file path=xl/tables/table4.xml><?xml version="1.0" encoding="utf-8"?>
<table xmlns="http://schemas.openxmlformats.org/spreadsheetml/2006/main" id="5" name="Tabla5" displayName="Tabla5" ref="A1:C25" totalsRowShown="0" headerRowDxfId="26" headerRowBorderDxfId="25" tableBorderDxfId="24" totalsRowBorderDxfId="23">
  <autoFilter ref="A1:C25"/>
  <sortState ref="A2:C25">
    <sortCondition ref="B2"/>
  </sortState>
  <tableColumns count="3">
    <tableColumn id="1" name="SERVICIOS MUNICIPALES AFECTADOS" dataDxfId="22"/>
    <tableColumn id="2" name="Nº SOLICITUDES" dataDxfId="21"/>
    <tableColumn id="3" name="%" dataDxfId="20" dataCellStyle="Porcentaje">
      <calculatedColumnFormula>Tabla5[[#This Row],[Nº SOLICITUDES]]/$B$27</calculatedColumnFormula>
    </tableColumn>
  </tableColumns>
  <tableStyleInfo name="TableStyleLight8" showFirstColumn="0" showLastColumn="0" showRowStripes="1" showColumnStripes="0"/>
</table>
</file>

<file path=xl/tables/table5.xml><?xml version="1.0" encoding="utf-8"?>
<table xmlns="http://schemas.openxmlformats.org/spreadsheetml/2006/main" id="6" name="Tabla6" displayName="Tabla6" ref="A1:C4" totalsRowShown="0" headerRowDxfId="19" headerRowBorderDxfId="18" tableBorderDxfId="17" totalsRowBorderDxfId="16">
  <autoFilter ref="A1:C4"/>
  <tableColumns count="3">
    <tableColumn id="1" name="MEDIO DE PRESENTACIÓN" dataDxfId="15"/>
    <tableColumn id="2" name="Nº SOLICITUDES" dataDxfId="14"/>
    <tableColumn id="3" name="%" dataDxfId="13"/>
  </tableColumns>
  <tableStyleInfo name="TableStyleLight8" showFirstColumn="0" showLastColumn="0" showRowStripes="1" showColumnStripes="0"/>
</table>
</file>

<file path=xl/tables/table6.xml><?xml version="1.0" encoding="utf-8"?>
<table xmlns="http://schemas.openxmlformats.org/spreadsheetml/2006/main" id="7" name="Tabla7" displayName="Tabla7" ref="A1:C14" totalsRowShown="0" headerRowDxfId="12" headerRowBorderDxfId="11" tableBorderDxfId="10" totalsRowBorderDxfId="9">
  <autoFilter ref="A1:C14"/>
  <sortState ref="A2:C14">
    <sortCondition ref="C2"/>
  </sortState>
  <tableColumns count="3">
    <tableColumn id="1" name="SENTIDO DE LAS RESOLUCIONES " dataDxfId="8"/>
    <tableColumn id="2" name="Nº SOLICITUDES" dataDxfId="7"/>
    <tableColumn id="3" name="%" dataDxfId="6"/>
  </tableColumns>
  <tableStyleInfo name="TableStyleLight8" showFirstColumn="0" showLastColumn="0" showRowStripes="1" showColumnStripes="0"/>
</table>
</file>

<file path=xl/tables/table7.xml><?xml version="1.0" encoding="utf-8"?>
<table xmlns="http://schemas.openxmlformats.org/spreadsheetml/2006/main" id="8" name="Tabla8" displayName="Tabla8" ref="A1:B5" totalsRowShown="0" headerRowDxfId="5" headerRowBorderDxfId="4" tableBorderDxfId="3" totalsRowBorderDxfId="2">
  <autoFilter ref="A1:B5"/>
  <tableColumns count="2">
    <tableColumn id="1" name="ESTADO DE LAS SOLICITUDES" dataDxfId="1"/>
    <tableColumn id="2" name="Nº SOLICITUDES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2.xml"/><Relationship Id="rId4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comments" Target="../comments3.xml"/><Relationship Id="rId4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/>
    <pageSetUpPr fitToPage="1"/>
  </sheetPr>
  <dimension ref="A7:L110"/>
  <sheetViews>
    <sheetView tabSelected="1" topLeftCell="A7" zoomScale="115" zoomScaleNormal="115" workbookViewId="0">
      <pane xSplit="2" ySplit="4" topLeftCell="E11" activePane="bottomRight" state="frozen"/>
      <selection activeCell="A7" sqref="A7"/>
      <selection pane="topRight" activeCell="C7" sqref="C7"/>
      <selection pane="bottomLeft" activeCell="A11" sqref="A11"/>
      <selection pane="bottomRight" activeCell="F109" sqref="F109"/>
    </sheetView>
  </sheetViews>
  <sheetFormatPr baseColWidth="10" defaultColWidth="9.140625" defaultRowHeight="15" x14ac:dyDescent="0.25"/>
  <cols>
    <col min="1" max="1" width="5.28515625" style="47" customWidth="1"/>
    <col min="2" max="2" width="11" style="49" customWidth="1"/>
    <col min="3" max="3" width="13.28515625" style="48" customWidth="1"/>
    <col min="4" max="4" width="17.42578125" style="47" customWidth="1"/>
    <col min="5" max="5" width="54.140625" style="49" customWidth="1"/>
    <col min="6" max="6" width="26.42578125" style="49" customWidth="1"/>
    <col min="7" max="7" width="19.7109375" style="50" customWidth="1"/>
    <col min="8" max="8" width="20.42578125" style="51" customWidth="1"/>
    <col min="9" max="9" width="15.7109375" style="51" customWidth="1"/>
    <col min="10" max="10" width="44" style="47" customWidth="1"/>
    <col min="11" max="11" width="9.85546875" style="51" customWidth="1"/>
    <col min="12" max="12" width="11.42578125" style="51" customWidth="1"/>
    <col min="13" max="16384" width="9.140625" style="47"/>
  </cols>
  <sheetData>
    <row r="7" spans="1:12" x14ac:dyDescent="0.25">
      <c r="A7" s="46"/>
    </row>
    <row r="8" spans="1:12" x14ac:dyDescent="0.25">
      <c r="A8" s="46"/>
    </row>
    <row r="9" spans="1:12" x14ac:dyDescent="0.25">
      <c r="A9" s="46"/>
    </row>
    <row r="10" spans="1:12" s="49" customFormat="1" ht="65.25" customHeight="1" thickBot="1" x14ac:dyDescent="0.3">
      <c r="B10" s="83" t="s">
        <v>3</v>
      </c>
      <c r="C10" s="84" t="s">
        <v>0</v>
      </c>
      <c r="D10" s="84" t="s">
        <v>46</v>
      </c>
      <c r="E10" s="85" t="s">
        <v>1</v>
      </c>
      <c r="F10" s="85" t="s">
        <v>2</v>
      </c>
      <c r="G10" s="84" t="s">
        <v>43</v>
      </c>
      <c r="H10" s="84" t="s">
        <v>115</v>
      </c>
      <c r="I10" s="84" t="s">
        <v>116</v>
      </c>
      <c r="J10" s="85" t="s">
        <v>117</v>
      </c>
      <c r="K10" s="84" t="s">
        <v>4</v>
      </c>
      <c r="L10" s="84" t="s">
        <v>5</v>
      </c>
    </row>
    <row r="11" spans="1:12" s="70" customFormat="1" ht="25.5" x14ac:dyDescent="0.25">
      <c r="B11" s="86">
        <v>1</v>
      </c>
      <c r="C11" s="71">
        <v>10</v>
      </c>
      <c r="D11" s="72">
        <v>44929</v>
      </c>
      <c r="E11" s="73" t="s">
        <v>289</v>
      </c>
      <c r="F11" s="73" t="s">
        <v>32</v>
      </c>
      <c r="G11" s="71"/>
      <c r="H11" s="71" t="s">
        <v>71</v>
      </c>
      <c r="I11" s="72">
        <v>44964</v>
      </c>
      <c r="J11" s="71" t="s">
        <v>237</v>
      </c>
      <c r="K11" s="71" t="s">
        <v>45</v>
      </c>
      <c r="L11" s="71" t="s">
        <v>51</v>
      </c>
    </row>
    <row r="12" spans="1:12" s="70" customFormat="1" ht="25.5" x14ac:dyDescent="0.25">
      <c r="B12" s="67">
        <v>2</v>
      </c>
      <c r="C12" s="66">
        <v>1356</v>
      </c>
      <c r="D12" s="59">
        <v>44935</v>
      </c>
      <c r="E12" s="62" t="s">
        <v>47</v>
      </c>
      <c r="F12" s="62" t="s">
        <v>41</v>
      </c>
      <c r="G12" s="59"/>
      <c r="H12" s="66" t="s">
        <v>48</v>
      </c>
      <c r="I12" s="59">
        <v>44942</v>
      </c>
      <c r="J12" s="57" t="s">
        <v>236</v>
      </c>
      <c r="K12" s="57" t="s">
        <v>45</v>
      </c>
      <c r="L12" s="57" t="s">
        <v>51</v>
      </c>
    </row>
    <row r="13" spans="1:12" s="70" customFormat="1" x14ac:dyDescent="0.25">
      <c r="B13" s="69">
        <v>3</v>
      </c>
      <c r="C13" s="57">
        <v>1831</v>
      </c>
      <c r="D13" s="58">
        <v>44937</v>
      </c>
      <c r="E13" s="61" t="s">
        <v>49</v>
      </c>
      <c r="F13" s="61" t="s">
        <v>37</v>
      </c>
      <c r="G13" s="57"/>
      <c r="H13" s="57" t="s">
        <v>59</v>
      </c>
      <c r="I13" s="58">
        <v>44945</v>
      </c>
      <c r="J13" s="57" t="s">
        <v>236</v>
      </c>
      <c r="K13" s="57" t="s">
        <v>45</v>
      </c>
      <c r="L13" s="57" t="s">
        <v>51</v>
      </c>
    </row>
    <row r="14" spans="1:12" s="70" customFormat="1" x14ac:dyDescent="0.25">
      <c r="B14" s="67">
        <v>4</v>
      </c>
      <c r="C14" s="66">
        <v>951</v>
      </c>
      <c r="D14" s="59">
        <v>44931</v>
      </c>
      <c r="E14" s="62" t="s">
        <v>52</v>
      </c>
      <c r="F14" s="62" t="s">
        <v>108</v>
      </c>
      <c r="G14" s="59"/>
      <c r="H14" s="66" t="s">
        <v>60</v>
      </c>
      <c r="I14" s="59">
        <v>44946</v>
      </c>
      <c r="J14" s="57" t="s">
        <v>237</v>
      </c>
      <c r="K14" s="57" t="s">
        <v>45</v>
      </c>
      <c r="L14" s="57" t="s">
        <v>51</v>
      </c>
    </row>
    <row r="15" spans="1:12" s="70" customFormat="1" x14ac:dyDescent="0.25">
      <c r="B15" s="69">
        <v>5</v>
      </c>
      <c r="C15" s="57">
        <v>3729</v>
      </c>
      <c r="D15" s="58">
        <v>44942</v>
      </c>
      <c r="E15" s="61" t="s">
        <v>55</v>
      </c>
      <c r="F15" s="61" t="s">
        <v>106</v>
      </c>
      <c r="G15" s="57"/>
      <c r="H15" s="57" t="s">
        <v>61</v>
      </c>
      <c r="I15" s="58">
        <v>44949</v>
      </c>
      <c r="J15" s="57" t="s">
        <v>236</v>
      </c>
      <c r="K15" s="57" t="s">
        <v>45</v>
      </c>
      <c r="L15" s="57" t="s">
        <v>51</v>
      </c>
    </row>
    <row r="16" spans="1:12" s="63" customFormat="1" x14ac:dyDescent="0.25">
      <c r="B16" s="67">
        <v>6</v>
      </c>
      <c r="C16" s="66">
        <v>4763</v>
      </c>
      <c r="D16" s="59">
        <v>44944</v>
      </c>
      <c r="E16" s="62" t="s">
        <v>56</v>
      </c>
      <c r="F16" s="62" t="s">
        <v>57</v>
      </c>
      <c r="G16" s="59"/>
      <c r="H16" s="66" t="s">
        <v>72</v>
      </c>
      <c r="I16" s="59">
        <v>44959</v>
      </c>
      <c r="J16" s="57" t="s">
        <v>237</v>
      </c>
      <c r="K16" s="57" t="s">
        <v>45</v>
      </c>
      <c r="L16" s="57" t="s">
        <v>51</v>
      </c>
    </row>
    <row r="17" spans="2:12" s="63" customFormat="1" ht="25.5" x14ac:dyDescent="0.25">
      <c r="B17" s="69">
        <v>7</v>
      </c>
      <c r="C17" s="57">
        <v>2038</v>
      </c>
      <c r="D17" s="58">
        <v>44937</v>
      </c>
      <c r="E17" s="61" t="s">
        <v>58</v>
      </c>
      <c r="F17" s="61" t="s">
        <v>107</v>
      </c>
      <c r="G17" s="57"/>
      <c r="H17" s="57" t="s">
        <v>65</v>
      </c>
      <c r="I17" s="58">
        <v>44953</v>
      </c>
      <c r="J17" s="57" t="s">
        <v>237</v>
      </c>
      <c r="K17" s="57" t="s">
        <v>45</v>
      </c>
      <c r="L17" s="57" t="s">
        <v>51</v>
      </c>
    </row>
    <row r="18" spans="2:12" s="63" customFormat="1" x14ac:dyDescent="0.25">
      <c r="B18" s="67">
        <v>8</v>
      </c>
      <c r="C18" s="66">
        <v>6693</v>
      </c>
      <c r="D18" s="59">
        <v>44950</v>
      </c>
      <c r="E18" s="62" t="s">
        <v>62</v>
      </c>
      <c r="F18" s="62" t="s">
        <v>37</v>
      </c>
      <c r="G18" s="59"/>
      <c r="H18" s="66" t="s">
        <v>73</v>
      </c>
      <c r="I18" s="59">
        <v>44964</v>
      </c>
      <c r="J18" s="57" t="s">
        <v>236</v>
      </c>
      <c r="K18" s="57" t="s">
        <v>45</v>
      </c>
      <c r="L18" s="57" t="s">
        <v>51</v>
      </c>
    </row>
    <row r="19" spans="2:12" s="63" customFormat="1" ht="15.75" customHeight="1" x14ac:dyDescent="0.25">
      <c r="B19" s="69">
        <v>9</v>
      </c>
      <c r="C19" s="57">
        <v>7838</v>
      </c>
      <c r="D19" s="58">
        <v>44951</v>
      </c>
      <c r="E19" s="61" t="s">
        <v>63</v>
      </c>
      <c r="F19" s="61" t="s">
        <v>106</v>
      </c>
      <c r="G19" s="57"/>
      <c r="H19" s="57" t="s">
        <v>74</v>
      </c>
      <c r="I19" s="58">
        <v>44965</v>
      </c>
      <c r="J19" s="57" t="s">
        <v>237</v>
      </c>
      <c r="K19" s="57" t="s">
        <v>45</v>
      </c>
      <c r="L19" s="57" t="s">
        <v>51</v>
      </c>
    </row>
    <row r="20" spans="2:12" s="63" customFormat="1" ht="25.5" x14ac:dyDescent="0.25">
      <c r="B20" s="67">
        <v>10</v>
      </c>
      <c r="C20" s="66">
        <v>4444</v>
      </c>
      <c r="D20" s="59">
        <v>44944</v>
      </c>
      <c r="E20" s="62" t="s">
        <v>64</v>
      </c>
      <c r="F20" s="61" t="s">
        <v>106</v>
      </c>
      <c r="G20" s="59"/>
      <c r="H20" s="66" t="s">
        <v>66</v>
      </c>
      <c r="I20" s="59">
        <v>44957</v>
      </c>
      <c r="J20" s="57" t="s">
        <v>25</v>
      </c>
      <c r="K20" s="57" t="s">
        <v>45</v>
      </c>
      <c r="L20" s="57" t="s">
        <v>51</v>
      </c>
    </row>
    <row r="21" spans="2:12" s="63" customFormat="1" ht="25.5" x14ac:dyDescent="0.25">
      <c r="B21" s="69">
        <v>11</v>
      </c>
      <c r="C21" s="57">
        <v>9460</v>
      </c>
      <c r="D21" s="58">
        <v>44955</v>
      </c>
      <c r="E21" s="61" t="s">
        <v>67</v>
      </c>
      <c r="F21" s="61" t="s">
        <v>32</v>
      </c>
      <c r="G21" s="57"/>
      <c r="H21" s="66" t="s">
        <v>84</v>
      </c>
      <c r="I21" s="59">
        <v>44980</v>
      </c>
      <c r="J21" s="57" t="s">
        <v>287</v>
      </c>
      <c r="K21" s="57" t="s">
        <v>45</v>
      </c>
      <c r="L21" s="57" t="s">
        <v>51</v>
      </c>
    </row>
    <row r="22" spans="2:12" s="63" customFormat="1" ht="25.5" x14ac:dyDescent="0.25">
      <c r="B22" s="67">
        <v>12</v>
      </c>
      <c r="C22" s="57">
        <v>102300</v>
      </c>
      <c r="D22" s="58">
        <v>44924</v>
      </c>
      <c r="E22" s="68" t="s">
        <v>68</v>
      </c>
      <c r="F22" s="68" t="s">
        <v>107</v>
      </c>
      <c r="G22" s="66">
        <v>44965</v>
      </c>
      <c r="H22" s="57" t="s">
        <v>75</v>
      </c>
      <c r="I22" s="66">
        <v>44965</v>
      </c>
      <c r="J22" s="66" t="s">
        <v>237</v>
      </c>
      <c r="K22" s="59" t="s">
        <v>45</v>
      </c>
      <c r="L22" s="66" t="s">
        <v>51</v>
      </c>
    </row>
    <row r="23" spans="2:12" s="63" customFormat="1" ht="25.5" x14ac:dyDescent="0.25">
      <c r="B23" s="69">
        <v>13</v>
      </c>
      <c r="C23" s="66">
        <v>102450</v>
      </c>
      <c r="D23" s="59">
        <v>44924</v>
      </c>
      <c r="E23" s="68" t="s">
        <v>69</v>
      </c>
      <c r="F23" s="68" t="s">
        <v>107</v>
      </c>
      <c r="G23" s="57">
        <v>44965</v>
      </c>
      <c r="H23" s="57" t="s">
        <v>76</v>
      </c>
      <c r="I23" s="57">
        <v>44965</v>
      </c>
      <c r="J23" s="66" t="s">
        <v>237</v>
      </c>
      <c r="K23" s="57" t="s">
        <v>45</v>
      </c>
      <c r="L23" s="66" t="s">
        <v>51</v>
      </c>
    </row>
    <row r="24" spans="2:12" s="63" customFormat="1" ht="25.5" x14ac:dyDescent="0.25">
      <c r="B24" s="67">
        <v>14</v>
      </c>
      <c r="C24" s="57">
        <v>11811</v>
      </c>
      <c r="D24" s="58">
        <v>44953</v>
      </c>
      <c r="E24" s="68" t="s">
        <v>70</v>
      </c>
      <c r="F24" s="68" t="s">
        <v>42</v>
      </c>
      <c r="G24" s="66"/>
      <c r="H24" s="57" t="s">
        <v>90</v>
      </c>
      <c r="I24" s="66">
        <v>44980</v>
      </c>
      <c r="J24" s="66" t="s">
        <v>236</v>
      </c>
      <c r="K24" s="59" t="s">
        <v>45</v>
      </c>
      <c r="L24" s="66" t="s">
        <v>51</v>
      </c>
    </row>
    <row r="25" spans="2:12" s="63" customFormat="1" ht="25.5" x14ac:dyDescent="0.25">
      <c r="B25" s="69">
        <v>15</v>
      </c>
      <c r="C25" s="66">
        <v>12830</v>
      </c>
      <c r="D25" s="59">
        <v>44964</v>
      </c>
      <c r="E25" s="68" t="s">
        <v>77</v>
      </c>
      <c r="F25" s="68" t="s">
        <v>39</v>
      </c>
      <c r="G25" s="57">
        <v>44987</v>
      </c>
      <c r="H25" s="57" t="s">
        <v>121</v>
      </c>
      <c r="I25" s="57">
        <v>45034</v>
      </c>
      <c r="J25" s="66" t="s">
        <v>287</v>
      </c>
      <c r="K25" s="57" t="s">
        <v>50</v>
      </c>
      <c r="L25" s="66" t="s">
        <v>51</v>
      </c>
    </row>
    <row r="26" spans="2:12" s="63" customFormat="1" x14ac:dyDescent="0.25">
      <c r="B26" s="67">
        <v>16</v>
      </c>
      <c r="C26" s="57">
        <v>100201</v>
      </c>
      <c r="D26" s="58">
        <v>44916</v>
      </c>
      <c r="E26" s="68" t="s">
        <v>78</v>
      </c>
      <c r="F26" s="68" t="s">
        <v>6</v>
      </c>
      <c r="G26" s="66">
        <v>44980</v>
      </c>
      <c r="H26" s="57" t="s">
        <v>85</v>
      </c>
      <c r="I26" s="66">
        <v>44980</v>
      </c>
      <c r="J26" s="66" t="s">
        <v>237</v>
      </c>
      <c r="K26" s="59" t="s">
        <v>50</v>
      </c>
      <c r="L26" s="66" t="s">
        <v>51</v>
      </c>
    </row>
    <row r="27" spans="2:12" s="63" customFormat="1" ht="25.5" x14ac:dyDescent="0.25">
      <c r="B27" s="69">
        <v>17</v>
      </c>
      <c r="C27" s="66" t="s">
        <v>220</v>
      </c>
      <c r="D27" s="59">
        <v>44963</v>
      </c>
      <c r="E27" s="68" t="s">
        <v>79</v>
      </c>
      <c r="F27" s="68" t="s">
        <v>106</v>
      </c>
      <c r="G27" s="57"/>
      <c r="H27" s="57" t="s">
        <v>92</v>
      </c>
      <c r="I27" s="57">
        <v>44984</v>
      </c>
      <c r="J27" s="66" t="s">
        <v>237</v>
      </c>
      <c r="K27" s="57" t="s">
        <v>45</v>
      </c>
      <c r="L27" s="66" t="s">
        <v>51</v>
      </c>
    </row>
    <row r="28" spans="2:12" s="63" customFormat="1" x14ac:dyDescent="0.25">
      <c r="B28" s="67">
        <v>18</v>
      </c>
      <c r="C28" s="57">
        <v>12150</v>
      </c>
      <c r="D28" s="58">
        <v>44963</v>
      </c>
      <c r="E28" s="68" t="s">
        <v>80</v>
      </c>
      <c r="F28" s="68" t="s">
        <v>106</v>
      </c>
      <c r="G28" s="66"/>
      <c r="H28" s="57" t="s">
        <v>93</v>
      </c>
      <c r="I28" s="66">
        <v>44984</v>
      </c>
      <c r="J28" s="66" t="s">
        <v>237</v>
      </c>
      <c r="K28" s="59" t="s">
        <v>45</v>
      </c>
      <c r="L28" s="66" t="s">
        <v>51</v>
      </c>
    </row>
    <row r="29" spans="2:12" s="63" customFormat="1" x14ac:dyDescent="0.25">
      <c r="B29" s="69">
        <v>19</v>
      </c>
      <c r="C29" s="66">
        <v>17877</v>
      </c>
      <c r="D29" s="59">
        <v>44978</v>
      </c>
      <c r="E29" s="68" t="s">
        <v>81</v>
      </c>
      <c r="F29" s="68" t="s">
        <v>109</v>
      </c>
      <c r="G29" s="57"/>
      <c r="H29" s="57" t="s">
        <v>86</v>
      </c>
      <c r="I29" s="57">
        <v>44980</v>
      </c>
      <c r="J29" s="66" t="s">
        <v>25</v>
      </c>
      <c r="K29" s="57" t="s">
        <v>45</v>
      </c>
      <c r="L29" s="66" t="s">
        <v>51</v>
      </c>
    </row>
    <row r="30" spans="2:12" s="63" customFormat="1" ht="25.5" x14ac:dyDescent="0.25">
      <c r="B30" s="67">
        <v>20</v>
      </c>
      <c r="C30" s="57">
        <v>17724</v>
      </c>
      <c r="D30" s="58">
        <v>44978</v>
      </c>
      <c r="E30" s="68" t="s">
        <v>82</v>
      </c>
      <c r="F30" s="68" t="s">
        <v>106</v>
      </c>
      <c r="G30" s="66"/>
      <c r="H30" s="57" t="s">
        <v>99</v>
      </c>
      <c r="I30" s="66">
        <v>44987</v>
      </c>
      <c r="J30" s="66" t="s">
        <v>285</v>
      </c>
      <c r="K30" s="59" t="s">
        <v>45</v>
      </c>
      <c r="L30" s="66" t="s">
        <v>51</v>
      </c>
    </row>
    <row r="31" spans="2:12" s="63" customFormat="1" ht="25.5" x14ac:dyDescent="0.25">
      <c r="B31" s="69">
        <v>21</v>
      </c>
      <c r="C31" s="66">
        <v>18653</v>
      </c>
      <c r="D31" s="59">
        <v>44980</v>
      </c>
      <c r="E31" s="68" t="s">
        <v>83</v>
      </c>
      <c r="F31" s="68" t="s">
        <v>37</v>
      </c>
      <c r="G31" s="57"/>
      <c r="H31" s="57" t="s">
        <v>94</v>
      </c>
      <c r="I31" s="57">
        <v>44984</v>
      </c>
      <c r="J31" s="66" t="s">
        <v>236</v>
      </c>
      <c r="K31" s="57" t="s">
        <v>45</v>
      </c>
      <c r="L31" s="66" t="s">
        <v>51</v>
      </c>
    </row>
    <row r="32" spans="2:12" s="53" customFormat="1" x14ac:dyDescent="0.25">
      <c r="B32" s="87">
        <v>22</v>
      </c>
      <c r="C32" s="40" t="s">
        <v>91</v>
      </c>
      <c r="D32" s="54" t="s">
        <v>91</v>
      </c>
      <c r="E32" s="39" t="s">
        <v>91</v>
      </c>
      <c r="F32" s="39" t="s">
        <v>91</v>
      </c>
      <c r="G32" s="40" t="s">
        <v>91</v>
      </c>
      <c r="H32" s="40" t="s">
        <v>91</v>
      </c>
      <c r="I32" s="40" t="s">
        <v>91</v>
      </c>
      <c r="J32" s="40" t="s">
        <v>91</v>
      </c>
      <c r="K32" s="40" t="s">
        <v>91</v>
      </c>
      <c r="L32" s="40" t="s">
        <v>91</v>
      </c>
    </row>
    <row r="33" spans="2:12" s="63" customFormat="1" ht="25.5" x14ac:dyDescent="0.25">
      <c r="B33" s="67">
        <v>23</v>
      </c>
      <c r="C33" s="66">
        <v>18960</v>
      </c>
      <c r="D33" s="59">
        <v>44981</v>
      </c>
      <c r="E33" s="62" t="s">
        <v>87</v>
      </c>
      <c r="F33" s="62" t="s">
        <v>57</v>
      </c>
      <c r="G33" s="59"/>
      <c r="H33" s="66" t="s">
        <v>97</v>
      </c>
      <c r="I33" s="59">
        <v>44986</v>
      </c>
      <c r="J33" s="57" t="s">
        <v>287</v>
      </c>
      <c r="K33" s="57" t="s">
        <v>45</v>
      </c>
      <c r="L33" s="57" t="s">
        <v>51</v>
      </c>
    </row>
    <row r="34" spans="2:12" s="63" customFormat="1" x14ac:dyDescent="0.25">
      <c r="B34" s="67">
        <v>24</v>
      </c>
      <c r="C34" s="57">
        <v>18373</v>
      </c>
      <c r="D34" s="58">
        <v>44979</v>
      </c>
      <c r="E34" s="61" t="s">
        <v>95</v>
      </c>
      <c r="F34" s="61" t="s">
        <v>39</v>
      </c>
      <c r="G34" s="57"/>
      <c r="H34" s="57" t="s">
        <v>100</v>
      </c>
      <c r="I34" s="58">
        <v>44987</v>
      </c>
      <c r="J34" s="57" t="s">
        <v>236</v>
      </c>
      <c r="K34" s="57" t="s">
        <v>45</v>
      </c>
      <c r="L34" s="57" t="s">
        <v>51</v>
      </c>
    </row>
    <row r="35" spans="2:12" s="63" customFormat="1" x14ac:dyDescent="0.25">
      <c r="B35" s="67">
        <v>25</v>
      </c>
      <c r="C35" s="66">
        <v>9203</v>
      </c>
      <c r="D35" s="59">
        <v>44953</v>
      </c>
      <c r="E35" s="62" t="s">
        <v>96</v>
      </c>
      <c r="F35" s="62" t="s">
        <v>39</v>
      </c>
      <c r="G35" s="59">
        <v>44987</v>
      </c>
      <c r="H35" s="66" t="s">
        <v>101</v>
      </c>
      <c r="I35" s="59">
        <v>44987</v>
      </c>
      <c r="J35" s="57" t="s">
        <v>236</v>
      </c>
      <c r="K35" s="57" t="s">
        <v>45</v>
      </c>
      <c r="L35" s="57" t="s">
        <v>51</v>
      </c>
    </row>
    <row r="36" spans="2:12" s="63" customFormat="1" ht="38.25" x14ac:dyDescent="0.25">
      <c r="B36" s="67">
        <v>26</v>
      </c>
      <c r="C36" s="57">
        <v>19174</v>
      </c>
      <c r="D36" s="58">
        <v>44981</v>
      </c>
      <c r="E36" s="61" t="s">
        <v>98</v>
      </c>
      <c r="F36" s="61" t="s">
        <v>107</v>
      </c>
      <c r="G36" s="58">
        <v>45006</v>
      </c>
      <c r="H36" s="57" t="s">
        <v>157</v>
      </c>
      <c r="I36" s="58">
        <v>45083</v>
      </c>
      <c r="J36" s="57" t="s">
        <v>237</v>
      </c>
      <c r="K36" s="57" t="s">
        <v>50</v>
      </c>
      <c r="L36" s="57" t="s">
        <v>51</v>
      </c>
    </row>
    <row r="37" spans="2:12" s="63" customFormat="1" ht="35.25" customHeight="1" x14ac:dyDescent="0.25">
      <c r="B37" s="67">
        <v>27</v>
      </c>
      <c r="C37" s="66">
        <v>19229</v>
      </c>
      <c r="D37" s="59">
        <v>44981</v>
      </c>
      <c r="E37" s="62" t="s">
        <v>102</v>
      </c>
      <c r="F37" s="62" t="s">
        <v>6</v>
      </c>
      <c r="G37" s="59"/>
      <c r="H37" s="66" t="s">
        <v>105</v>
      </c>
      <c r="I37" s="59">
        <v>45006</v>
      </c>
      <c r="J37" s="57" t="s">
        <v>237</v>
      </c>
      <c r="K37" s="57" t="s">
        <v>45</v>
      </c>
      <c r="L37" s="57" t="s">
        <v>51</v>
      </c>
    </row>
    <row r="38" spans="2:12" s="63" customFormat="1" ht="25.5" x14ac:dyDescent="0.25">
      <c r="B38" s="67">
        <v>28</v>
      </c>
      <c r="C38" s="57">
        <v>24704</v>
      </c>
      <c r="D38" s="58">
        <v>45000</v>
      </c>
      <c r="E38" s="61" t="s">
        <v>103</v>
      </c>
      <c r="F38" s="61" t="s">
        <v>107</v>
      </c>
      <c r="G38" s="57"/>
      <c r="H38" s="57"/>
      <c r="I38" s="58"/>
      <c r="J38" s="57" t="s">
        <v>284</v>
      </c>
      <c r="K38" s="57" t="s">
        <v>45</v>
      </c>
      <c r="L38" s="57" t="s">
        <v>51</v>
      </c>
    </row>
    <row r="39" spans="2:12" s="63" customFormat="1" x14ac:dyDescent="0.25">
      <c r="B39" s="67">
        <v>29</v>
      </c>
      <c r="C39" s="66">
        <v>24472</v>
      </c>
      <c r="D39" s="59">
        <v>44999</v>
      </c>
      <c r="E39" s="62" t="s">
        <v>104</v>
      </c>
      <c r="F39" s="62" t="s">
        <v>32</v>
      </c>
      <c r="G39" s="59">
        <v>45029</v>
      </c>
      <c r="H39" s="66">
        <v>20235595</v>
      </c>
      <c r="I39" s="59">
        <v>45034</v>
      </c>
      <c r="J39" s="57" t="s">
        <v>237</v>
      </c>
      <c r="K39" s="57" t="s">
        <v>45</v>
      </c>
      <c r="L39" s="57" t="s">
        <v>51</v>
      </c>
    </row>
    <row r="40" spans="2:12" s="63" customFormat="1" x14ac:dyDescent="0.25">
      <c r="B40" s="67">
        <v>30</v>
      </c>
      <c r="C40" s="57">
        <v>29568</v>
      </c>
      <c r="D40" s="58">
        <v>45014</v>
      </c>
      <c r="E40" s="61" t="s">
        <v>118</v>
      </c>
      <c r="F40" s="61" t="s">
        <v>106</v>
      </c>
      <c r="G40" s="57"/>
      <c r="H40" s="57" t="s">
        <v>119</v>
      </c>
      <c r="I40" s="58">
        <v>45026</v>
      </c>
      <c r="J40" s="57" t="s">
        <v>236</v>
      </c>
      <c r="K40" s="57" t="s">
        <v>45</v>
      </c>
      <c r="L40" s="57" t="s">
        <v>51</v>
      </c>
    </row>
    <row r="41" spans="2:12" s="63" customFormat="1" ht="25.5" x14ac:dyDescent="0.25">
      <c r="B41" s="67">
        <v>31</v>
      </c>
      <c r="C41" s="66">
        <v>33239</v>
      </c>
      <c r="D41" s="59">
        <v>45029</v>
      </c>
      <c r="E41" s="62" t="s">
        <v>120</v>
      </c>
      <c r="F41" s="62" t="s">
        <v>280</v>
      </c>
      <c r="G41" s="59">
        <v>45055</v>
      </c>
      <c r="H41" s="66" t="s">
        <v>142</v>
      </c>
      <c r="I41" s="59">
        <v>45063</v>
      </c>
      <c r="J41" s="57" t="s">
        <v>237</v>
      </c>
      <c r="K41" s="57" t="s">
        <v>45</v>
      </c>
      <c r="L41" s="57" t="s">
        <v>51</v>
      </c>
    </row>
    <row r="42" spans="2:12" s="63" customFormat="1" x14ac:dyDescent="0.25">
      <c r="B42" s="67">
        <v>32</v>
      </c>
      <c r="C42" s="57">
        <v>31113</v>
      </c>
      <c r="D42" s="58">
        <v>45020</v>
      </c>
      <c r="E42" s="61" t="s">
        <v>129</v>
      </c>
      <c r="F42" s="61" t="s">
        <v>106</v>
      </c>
      <c r="G42" s="58">
        <v>45043</v>
      </c>
      <c r="H42" s="57" t="s">
        <v>143</v>
      </c>
      <c r="I42" s="58">
        <v>45063</v>
      </c>
      <c r="J42" s="57" t="s">
        <v>236</v>
      </c>
      <c r="K42" s="57" t="s">
        <v>45</v>
      </c>
      <c r="L42" s="57" t="s">
        <v>51</v>
      </c>
    </row>
    <row r="43" spans="2:12" s="63" customFormat="1" ht="25.5" x14ac:dyDescent="0.25">
      <c r="B43" s="67">
        <v>33</v>
      </c>
      <c r="C43" s="66">
        <v>36977</v>
      </c>
      <c r="D43" s="59">
        <v>45042</v>
      </c>
      <c r="E43" s="62" t="s">
        <v>130</v>
      </c>
      <c r="F43" s="62" t="s">
        <v>137</v>
      </c>
      <c r="G43" s="59">
        <v>45070</v>
      </c>
      <c r="H43" s="66" t="s">
        <v>156</v>
      </c>
      <c r="I43" s="59">
        <v>45083</v>
      </c>
      <c r="J43" s="66" t="s">
        <v>237</v>
      </c>
      <c r="K43" s="57" t="s">
        <v>50</v>
      </c>
      <c r="L43" s="57" t="s">
        <v>51</v>
      </c>
    </row>
    <row r="44" spans="2:12" s="63" customFormat="1" x14ac:dyDescent="0.25">
      <c r="B44" s="67">
        <v>34</v>
      </c>
      <c r="C44" s="57">
        <v>24504</v>
      </c>
      <c r="D44" s="58">
        <v>44999</v>
      </c>
      <c r="E44" s="61" t="s">
        <v>131</v>
      </c>
      <c r="F44" s="61" t="s">
        <v>106</v>
      </c>
      <c r="G44" s="58">
        <v>45051</v>
      </c>
      <c r="H44" s="57" t="s">
        <v>138</v>
      </c>
      <c r="I44" s="58">
        <v>45055</v>
      </c>
      <c r="J44" s="66" t="s">
        <v>236</v>
      </c>
      <c r="K44" s="57" t="s">
        <v>45</v>
      </c>
      <c r="L44" s="57" t="s">
        <v>51</v>
      </c>
    </row>
    <row r="45" spans="2:12" s="63" customFormat="1" x14ac:dyDescent="0.25">
      <c r="B45" s="67">
        <v>35</v>
      </c>
      <c r="C45" s="66">
        <v>29195</v>
      </c>
      <c r="D45" s="59">
        <v>45013</v>
      </c>
      <c r="E45" s="62" t="s">
        <v>132</v>
      </c>
      <c r="F45" s="62" t="s">
        <v>106</v>
      </c>
      <c r="G45" s="59">
        <v>45044</v>
      </c>
      <c r="H45" s="66" t="s">
        <v>139</v>
      </c>
      <c r="I45" s="59">
        <v>45055</v>
      </c>
      <c r="J45" s="66" t="s">
        <v>236</v>
      </c>
      <c r="K45" s="57" t="s">
        <v>45</v>
      </c>
      <c r="L45" s="57" t="s">
        <v>51</v>
      </c>
    </row>
    <row r="46" spans="2:12" s="63" customFormat="1" ht="25.5" x14ac:dyDescent="0.25">
      <c r="B46" s="67">
        <v>36</v>
      </c>
      <c r="C46" s="57">
        <v>28385</v>
      </c>
      <c r="D46" s="58">
        <v>45012</v>
      </c>
      <c r="E46" s="61" t="s">
        <v>134</v>
      </c>
      <c r="F46" s="61" t="s">
        <v>107</v>
      </c>
      <c r="G46" s="58">
        <v>45051</v>
      </c>
      <c r="H46" s="57" t="s">
        <v>141</v>
      </c>
      <c r="I46" s="58">
        <v>45056</v>
      </c>
      <c r="J46" s="57" t="s">
        <v>237</v>
      </c>
      <c r="K46" s="57" t="s">
        <v>45</v>
      </c>
      <c r="L46" s="57" t="s">
        <v>51</v>
      </c>
    </row>
    <row r="47" spans="2:12" s="63" customFormat="1" x14ac:dyDescent="0.25">
      <c r="B47" s="67">
        <v>37</v>
      </c>
      <c r="C47" s="66">
        <v>30020</v>
      </c>
      <c r="D47" s="59">
        <v>45015</v>
      </c>
      <c r="E47" s="62" t="s">
        <v>135</v>
      </c>
      <c r="F47" s="62" t="s">
        <v>106</v>
      </c>
      <c r="G47" s="59">
        <v>45051</v>
      </c>
      <c r="H47" s="66" t="s">
        <v>144</v>
      </c>
      <c r="I47" s="59">
        <v>45063</v>
      </c>
      <c r="J47" s="66" t="s">
        <v>236</v>
      </c>
      <c r="K47" s="57" t="s">
        <v>45</v>
      </c>
      <c r="L47" s="57" t="s">
        <v>51</v>
      </c>
    </row>
    <row r="48" spans="2:12" s="63" customFormat="1" ht="25.5" x14ac:dyDescent="0.25">
      <c r="B48" s="67">
        <v>38</v>
      </c>
      <c r="C48" s="57">
        <v>37579</v>
      </c>
      <c r="D48" s="58">
        <v>45043</v>
      </c>
      <c r="E48" s="61" t="s">
        <v>136</v>
      </c>
      <c r="F48" s="61" t="s">
        <v>106</v>
      </c>
      <c r="G48" s="57"/>
      <c r="H48" s="57" t="s">
        <v>140</v>
      </c>
      <c r="I48" s="58">
        <v>45055</v>
      </c>
      <c r="J48" s="57" t="s">
        <v>237</v>
      </c>
      <c r="K48" s="57" t="s">
        <v>45</v>
      </c>
      <c r="L48" s="57" t="s">
        <v>51</v>
      </c>
    </row>
    <row r="49" spans="2:12" s="63" customFormat="1" ht="25.5" x14ac:dyDescent="0.25">
      <c r="B49" s="67">
        <v>39</v>
      </c>
      <c r="C49" s="66">
        <v>43086</v>
      </c>
      <c r="D49" s="59">
        <v>45061</v>
      </c>
      <c r="E49" s="62" t="s">
        <v>145</v>
      </c>
      <c r="F49" s="62" t="s">
        <v>107</v>
      </c>
      <c r="G49" s="59"/>
      <c r="H49" s="66" t="s">
        <v>149</v>
      </c>
      <c r="I49" s="59">
        <v>45071</v>
      </c>
      <c r="J49" s="66" t="s">
        <v>237</v>
      </c>
      <c r="K49" s="57" t="s">
        <v>45</v>
      </c>
      <c r="L49" s="57" t="s">
        <v>51</v>
      </c>
    </row>
    <row r="50" spans="2:12" s="63" customFormat="1" x14ac:dyDescent="0.25">
      <c r="B50" s="67">
        <v>40</v>
      </c>
      <c r="C50" s="57">
        <v>44008</v>
      </c>
      <c r="D50" s="58">
        <v>45063</v>
      </c>
      <c r="E50" s="61" t="s">
        <v>146</v>
      </c>
      <c r="F50" s="61" t="s">
        <v>106</v>
      </c>
      <c r="G50" s="57"/>
      <c r="H50" s="57" t="s">
        <v>150</v>
      </c>
      <c r="I50" s="58">
        <v>45071</v>
      </c>
      <c r="J50" s="66" t="s">
        <v>237</v>
      </c>
      <c r="K50" s="57" t="s">
        <v>45</v>
      </c>
      <c r="L50" s="57" t="s">
        <v>51</v>
      </c>
    </row>
    <row r="51" spans="2:12" s="63" customFormat="1" ht="25.5" x14ac:dyDescent="0.25">
      <c r="B51" s="67">
        <v>41</v>
      </c>
      <c r="C51" s="66">
        <v>44868</v>
      </c>
      <c r="D51" s="59">
        <v>45067</v>
      </c>
      <c r="E51" s="62" t="s">
        <v>147</v>
      </c>
      <c r="F51" s="62" t="s">
        <v>6</v>
      </c>
      <c r="G51" s="59"/>
      <c r="H51" s="66" t="s">
        <v>151</v>
      </c>
      <c r="I51" s="59">
        <v>45071</v>
      </c>
      <c r="J51" s="66" t="s">
        <v>287</v>
      </c>
      <c r="K51" s="57" t="s">
        <v>45</v>
      </c>
      <c r="L51" s="57" t="s">
        <v>51</v>
      </c>
    </row>
    <row r="52" spans="2:12" s="63" customFormat="1" ht="25.5" x14ac:dyDescent="0.25">
      <c r="B52" s="67">
        <v>42</v>
      </c>
      <c r="C52" s="57" t="s">
        <v>225</v>
      </c>
      <c r="D52" s="58">
        <v>45064</v>
      </c>
      <c r="E52" s="61" t="s">
        <v>148</v>
      </c>
      <c r="F52" s="61" t="s">
        <v>106</v>
      </c>
      <c r="G52" s="57"/>
      <c r="H52" s="57" t="s">
        <v>168</v>
      </c>
      <c r="I52" s="58">
        <v>45105</v>
      </c>
      <c r="J52" s="57" t="s">
        <v>236</v>
      </c>
      <c r="K52" s="57" t="s">
        <v>45</v>
      </c>
      <c r="L52" s="57" t="s">
        <v>51</v>
      </c>
    </row>
    <row r="53" spans="2:12" s="63" customFormat="1" ht="25.5" x14ac:dyDescent="0.25">
      <c r="B53" s="67">
        <v>43</v>
      </c>
      <c r="C53" s="57">
        <v>48567</v>
      </c>
      <c r="D53" s="58">
        <v>45081</v>
      </c>
      <c r="E53" s="61" t="s">
        <v>153</v>
      </c>
      <c r="F53" s="61" t="s">
        <v>7</v>
      </c>
      <c r="G53" s="58">
        <v>45105</v>
      </c>
      <c r="H53" s="57" t="s">
        <v>177</v>
      </c>
      <c r="I53" s="58">
        <v>45124</v>
      </c>
      <c r="J53" s="57" t="s">
        <v>237</v>
      </c>
      <c r="K53" s="57" t="s">
        <v>45</v>
      </c>
      <c r="L53" s="57" t="s">
        <v>51</v>
      </c>
    </row>
    <row r="54" spans="2:12" s="63" customFormat="1" ht="25.5" x14ac:dyDescent="0.25">
      <c r="B54" s="67">
        <v>44</v>
      </c>
      <c r="C54" s="57">
        <v>47605</v>
      </c>
      <c r="D54" s="58">
        <v>45077</v>
      </c>
      <c r="E54" s="61" t="s">
        <v>155</v>
      </c>
      <c r="F54" s="61" t="s">
        <v>107</v>
      </c>
      <c r="G54" s="58">
        <v>45104</v>
      </c>
      <c r="H54" s="57" t="s">
        <v>170</v>
      </c>
      <c r="I54" s="58">
        <v>45110</v>
      </c>
      <c r="J54" s="66" t="s">
        <v>236</v>
      </c>
      <c r="K54" s="57" t="s">
        <v>45</v>
      </c>
      <c r="L54" s="57" t="s">
        <v>51</v>
      </c>
    </row>
    <row r="55" spans="2:12" s="63" customFormat="1" x14ac:dyDescent="0.25">
      <c r="B55" s="67">
        <v>45</v>
      </c>
      <c r="C55" s="57">
        <v>44755</v>
      </c>
      <c r="D55" s="58">
        <v>45065</v>
      </c>
      <c r="E55" s="61" t="s">
        <v>154</v>
      </c>
      <c r="F55" s="61" t="s">
        <v>39</v>
      </c>
      <c r="G55" s="57"/>
      <c r="H55" s="57" t="s">
        <v>173</v>
      </c>
      <c r="I55" s="58">
        <v>45111</v>
      </c>
      <c r="J55" s="66" t="s">
        <v>236</v>
      </c>
      <c r="K55" s="57" t="s">
        <v>45</v>
      </c>
      <c r="L55" s="57" t="s">
        <v>51</v>
      </c>
    </row>
    <row r="56" spans="2:12" s="63" customFormat="1" ht="25.5" x14ac:dyDescent="0.25">
      <c r="B56" s="67">
        <v>46</v>
      </c>
      <c r="C56" s="57" t="s">
        <v>221</v>
      </c>
      <c r="D56" s="58">
        <v>45064</v>
      </c>
      <c r="E56" s="61" t="s">
        <v>158</v>
      </c>
      <c r="F56" s="61" t="s">
        <v>106</v>
      </c>
      <c r="G56" s="58">
        <v>45099</v>
      </c>
      <c r="H56" s="57" t="s">
        <v>164</v>
      </c>
      <c r="I56" s="58">
        <v>45099</v>
      </c>
      <c r="J56" s="66" t="s">
        <v>236</v>
      </c>
      <c r="K56" s="57" t="s">
        <v>45</v>
      </c>
      <c r="L56" s="57" t="s">
        <v>51</v>
      </c>
    </row>
    <row r="57" spans="2:12" s="63" customFormat="1" ht="25.5" x14ac:dyDescent="0.25">
      <c r="B57" s="67">
        <v>47</v>
      </c>
      <c r="C57" s="66">
        <v>50409</v>
      </c>
      <c r="D57" s="59">
        <v>45085</v>
      </c>
      <c r="E57" s="62" t="s">
        <v>159</v>
      </c>
      <c r="F57" s="62" t="s">
        <v>107</v>
      </c>
      <c r="G57" s="59"/>
      <c r="H57" s="66" t="s">
        <v>165</v>
      </c>
      <c r="I57" s="59">
        <v>45099</v>
      </c>
      <c r="J57" s="66" t="s">
        <v>237</v>
      </c>
      <c r="K57" s="57" t="s">
        <v>45</v>
      </c>
      <c r="L57" s="57" t="s">
        <v>51</v>
      </c>
    </row>
    <row r="58" spans="2:12" s="63" customFormat="1" ht="25.5" x14ac:dyDescent="0.25">
      <c r="B58" s="67">
        <v>48</v>
      </c>
      <c r="C58" s="57">
        <v>51435</v>
      </c>
      <c r="D58" s="58">
        <v>45089</v>
      </c>
      <c r="E58" s="61" t="s">
        <v>160</v>
      </c>
      <c r="F58" s="61" t="s">
        <v>33</v>
      </c>
      <c r="G58" s="57"/>
      <c r="H58" s="57" t="s">
        <v>161</v>
      </c>
      <c r="I58" s="58">
        <v>45092</v>
      </c>
      <c r="J58" s="57" t="s">
        <v>287</v>
      </c>
      <c r="K58" s="57" t="s">
        <v>45</v>
      </c>
      <c r="L58" s="57" t="s">
        <v>51</v>
      </c>
    </row>
    <row r="59" spans="2:12" s="63" customFormat="1" ht="38.25" x14ac:dyDescent="0.25">
      <c r="B59" s="67">
        <v>49</v>
      </c>
      <c r="C59" s="66" t="s">
        <v>223</v>
      </c>
      <c r="D59" s="59">
        <v>45089</v>
      </c>
      <c r="E59" s="62" t="s">
        <v>162</v>
      </c>
      <c r="F59" s="62" t="s">
        <v>32</v>
      </c>
      <c r="G59" s="59"/>
      <c r="H59" s="66" t="s">
        <v>166</v>
      </c>
      <c r="I59" s="59">
        <v>45100</v>
      </c>
      <c r="J59" s="66" t="s">
        <v>237</v>
      </c>
      <c r="K59" s="57" t="s">
        <v>45</v>
      </c>
      <c r="L59" s="57" t="s">
        <v>51</v>
      </c>
    </row>
    <row r="60" spans="2:12" s="63" customFormat="1" ht="32.25" customHeight="1" x14ac:dyDescent="0.25">
      <c r="B60" s="67">
        <v>50</v>
      </c>
      <c r="C60" s="57">
        <v>52912</v>
      </c>
      <c r="D60" s="58">
        <v>45093</v>
      </c>
      <c r="E60" s="61" t="s">
        <v>163</v>
      </c>
      <c r="F60" s="61" t="s">
        <v>106</v>
      </c>
      <c r="G60" s="57"/>
      <c r="H60" s="57" t="s">
        <v>169</v>
      </c>
      <c r="I60" s="58">
        <v>45105</v>
      </c>
      <c r="J60" s="66" t="s">
        <v>236</v>
      </c>
      <c r="K60" s="57" t="s">
        <v>45</v>
      </c>
      <c r="L60" s="57" t="s">
        <v>51</v>
      </c>
    </row>
    <row r="61" spans="2:12" s="63" customFormat="1" ht="25.5" x14ac:dyDescent="0.25">
      <c r="B61" s="67">
        <v>51</v>
      </c>
      <c r="C61" s="57">
        <v>22563</v>
      </c>
      <c r="D61" s="58">
        <v>44993</v>
      </c>
      <c r="E61" s="61" t="s">
        <v>167</v>
      </c>
      <c r="F61" s="61" t="s">
        <v>106</v>
      </c>
      <c r="G61" s="58">
        <v>45105</v>
      </c>
      <c r="H61" s="57" t="s">
        <v>182</v>
      </c>
      <c r="I61" s="58">
        <v>45133</v>
      </c>
      <c r="J61" s="57" t="s">
        <v>237</v>
      </c>
      <c r="K61" s="57" t="s">
        <v>50</v>
      </c>
      <c r="L61" s="57" t="s">
        <v>51</v>
      </c>
    </row>
    <row r="62" spans="2:12" s="63" customFormat="1" ht="25.5" x14ac:dyDescent="0.25">
      <c r="B62" s="67">
        <v>52</v>
      </c>
      <c r="C62" s="57" t="s">
        <v>222</v>
      </c>
      <c r="D62" s="58">
        <v>45097</v>
      </c>
      <c r="E62" s="61" t="s">
        <v>167</v>
      </c>
      <c r="F62" s="61" t="s">
        <v>106</v>
      </c>
      <c r="G62" s="58">
        <v>45124</v>
      </c>
      <c r="H62" s="57" t="s">
        <v>178</v>
      </c>
      <c r="I62" s="58">
        <v>45126</v>
      </c>
      <c r="J62" s="57" t="s">
        <v>237</v>
      </c>
      <c r="K62" s="57" t="s">
        <v>45</v>
      </c>
      <c r="L62" s="57" t="s">
        <v>51</v>
      </c>
    </row>
    <row r="63" spans="2:12" s="63" customFormat="1" x14ac:dyDescent="0.25">
      <c r="B63" s="67">
        <v>53</v>
      </c>
      <c r="C63" s="57">
        <v>56014</v>
      </c>
      <c r="D63" s="58">
        <v>45104</v>
      </c>
      <c r="E63" s="61" t="s">
        <v>171</v>
      </c>
      <c r="F63" s="62" t="s">
        <v>32</v>
      </c>
      <c r="G63" s="57"/>
      <c r="H63" s="57" t="s">
        <v>174</v>
      </c>
      <c r="I63" s="58">
        <v>45119</v>
      </c>
      <c r="J63" s="66" t="s">
        <v>236</v>
      </c>
      <c r="K63" s="57" t="s">
        <v>45</v>
      </c>
      <c r="L63" s="57" t="s">
        <v>51</v>
      </c>
    </row>
    <row r="64" spans="2:12" s="63" customFormat="1" x14ac:dyDescent="0.25">
      <c r="B64" s="67">
        <v>54</v>
      </c>
      <c r="C64" s="57">
        <v>57489</v>
      </c>
      <c r="D64" s="58">
        <v>45110</v>
      </c>
      <c r="E64" s="61" t="s">
        <v>172</v>
      </c>
      <c r="F64" s="61" t="s">
        <v>106</v>
      </c>
      <c r="G64" s="57"/>
      <c r="H64" s="57" t="s">
        <v>175</v>
      </c>
      <c r="I64" s="58">
        <v>45119</v>
      </c>
      <c r="J64" s="57" t="s">
        <v>237</v>
      </c>
      <c r="K64" s="57" t="s">
        <v>45</v>
      </c>
      <c r="L64" s="57" t="s">
        <v>51</v>
      </c>
    </row>
    <row r="65" spans="2:12" s="63" customFormat="1" x14ac:dyDescent="0.25">
      <c r="B65" s="67">
        <v>55</v>
      </c>
      <c r="C65" s="57">
        <v>59710</v>
      </c>
      <c r="D65" s="58">
        <v>45118</v>
      </c>
      <c r="E65" s="61" t="s">
        <v>176</v>
      </c>
      <c r="F65" s="61" t="s">
        <v>106</v>
      </c>
      <c r="G65" s="58">
        <v>45142</v>
      </c>
      <c r="H65" s="57" t="s">
        <v>190</v>
      </c>
      <c r="I65" s="58">
        <v>45147</v>
      </c>
      <c r="J65" s="66" t="s">
        <v>236</v>
      </c>
      <c r="K65" s="57" t="s">
        <v>45</v>
      </c>
      <c r="L65" s="57" t="s">
        <v>51</v>
      </c>
    </row>
    <row r="66" spans="2:12" s="63" customFormat="1" ht="25.5" x14ac:dyDescent="0.25">
      <c r="B66" s="67">
        <v>56</v>
      </c>
      <c r="C66" s="57">
        <v>61394</v>
      </c>
      <c r="D66" s="58">
        <v>45124</v>
      </c>
      <c r="E66" s="61" t="s">
        <v>179</v>
      </c>
      <c r="F66" s="61" t="s">
        <v>106</v>
      </c>
      <c r="G66" s="57"/>
      <c r="H66" s="57" t="s">
        <v>183</v>
      </c>
      <c r="I66" s="58">
        <v>45135</v>
      </c>
      <c r="J66" s="57" t="s">
        <v>237</v>
      </c>
      <c r="K66" s="57" t="s">
        <v>45</v>
      </c>
      <c r="L66" s="57" t="s">
        <v>51</v>
      </c>
    </row>
    <row r="67" spans="2:12" s="63" customFormat="1" x14ac:dyDescent="0.25">
      <c r="B67" s="67">
        <v>57</v>
      </c>
      <c r="C67" s="57">
        <v>62281</v>
      </c>
      <c r="D67" s="58">
        <v>45127</v>
      </c>
      <c r="E67" s="61" t="s">
        <v>180</v>
      </c>
      <c r="F67" s="61" t="s">
        <v>106</v>
      </c>
      <c r="G67" s="58">
        <v>45160</v>
      </c>
      <c r="H67" s="57" t="s">
        <v>197</v>
      </c>
      <c r="I67" s="58">
        <v>45168</v>
      </c>
      <c r="J67" s="57" t="s">
        <v>237</v>
      </c>
      <c r="K67" s="57" t="s">
        <v>45</v>
      </c>
      <c r="L67" s="57" t="s">
        <v>51</v>
      </c>
    </row>
    <row r="68" spans="2:12" s="63" customFormat="1" ht="25.5" x14ac:dyDescent="0.25">
      <c r="B68" s="67">
        <v>58</v>
      </c>
      <c r="C68" s="57">
        <v>62921</v>
      </c>
      <c r="D68" s="58">
        <v>45131</v>
      </c>
      <c r="E68" s="61" t="s">
        <v>181</v>
      </c>
      <c r="F68" s="61" t="s">
        <v>32</v>
      </c>
      <c r="G68" s="57"/>
      <c r="H68" s="57" t="s">
        <v>186</v>
      </c>
      <c r="I68" s="58">
        <v>45138</v>
      </c>
      <c r="J68" s="66" t="s">
        <v>236</v>
      </c>
      <c r="K68" s="57" t="s">
        <v>45</v>
      </c>
      <c r="L68" s="57" t="s">
        <v>51</v>
      </c>
    </row>
    <row r="69" spans="2:12" s="63" customFormat="1" ht="25.5" x14ac:dyDescent="0.25">
      <c r="B69" s="67">
        <v>59</v>
      </c>
      <c r="C69" s="57">
        <v>64359</v>
      </c>
      <c r="D69" s="58">
        <v>45135</v>
      </c>
      <c r="E69" s="61" t="s">
        <v>184</v>
      </c>
      <c r="F69" s="61" t="s">
        <v>185</v>
      </c>
      <c r="G69" s="57"/>
      <c r="H69" s="57" t="s">
        <v>187</v>
      </c>
      <c r="I69" s="58">
        <v>45142</v>
      </c>
      <c r="J69" s="57" t="s">
        <v>277</v>
      </c>
      <c r="K69" s="57" t="s">
        <v>45</v>
      </c>
      <c r="L69" s="57" t="s">
        <v>51</v>
      </c>
    </row>
    <row r="70" spans="2:12" s="63" customFormat="1" ht="25.5" x14ac:dyDescent="0.25">
      <c r="B70" s="67">
        <v>60</v>
      </c>
      <c r="C70" s="57">
        <v>64780</v>
      </c>
      <c r="D70" s="58">
        <v>45138</v>
      </c>
      <c r="E70" s="61" t="s">
        <v>188</v>
      </c>
      <c r="F70" s="61" t="s">
        <v>7</v>
      </c>
      <c r="G70" s="57"/>
      <c r="H70" s="57" t="s">
        <v>191</v>
      </c>
      <c r="I70" s="58">
        <v>45147</v>
      </c>
      <c r="J70" s="57" t="s">
        <v>189</v>
      </c>
      <c r="K70" s="57" t="s">
        <v>45</v>
      </c>
      <c r="L70" s="57" t="s">
        <v>51</v>
      </c>
    </row>
    <row r="71" spans="2:12" s="63" customFormat="1" x14ac:dyDescent="0.25">
      <c r="B71" s="67">
        <v>61</v>
      </c>
      <c r="C71" s="57">
        <v>68020</v>
      </c>
      <c r="D71" s="58">
        <v>45152</v>
      </c>
      <c r="E71" s="60" t="s">
        <v>192</v>
      </c>
      <c r="F71" s="61" t="s">
        <v>41</v>
      </c>
      <c r="G71" s="57"/>
      <c r="H71" s="57" t="s">
        <v>198</v>
      </c>
      <c r="I71" s="58">
        <v>45168</v>
      </c>
      <c r="J71" s="66" t="s">
        <v>236</v>
      </c>
      <c r="K71" s="57" t="s">
        <v>45</v>
      </c>
      <c r="L71" s="57" t="s">
        <v>51</v>
      </c>
    </row>
    <row r="72" spans="2:12" s="63" customFormat="1" ht="25.5" x14ac:dyDescent="0.25">
      <c r="B72" s="67">
        <v>62</v>
      </c>
      <c r="C72" s="57" t="s">
        <v>224</v>
      </c>
      <c r="D72" s="58">
        <v>45159</v>
      </c>
      <c r="E72" s="61" t="s">
        <v>196</v>
      </c>
      <c r="F72" s="61" t="s">
        <v>107</v>
      </c>
      <c r="G72" s="57"/>
      <c r="H72" s="57"/>
      <c r="I72" s="58"/>
      <c r="J72" s="57" t="s">
        <v>189</v>
      </c>
      <c r="K72" s="57" t="s">
        <v>50</v>
      </c>
      <c r="L72" s="57" t="s">
        <v>51</v>
      </c>
    </row>
    <row r="73" spans="2:12" s="63" customFormat="1" ht="25.5" x14ac:dyDescent="0.25">
      <c r="B73" s="67">
        <v>63</v>
      </c>
      <c r="C73" s="57">
        <v>70305</v>
      </c>
      <c r="D73" s="58">
        <v>45163</v>
      </c>
      <c r="E73" s="61" t="s">
        <v>195</v>
      </c>
      <c r="F73" s="61" t="s">
        <v>57</v>
      </c>
      <c r="G73" s="57"/>
      <c r="H73" s="57" t="s">
        <v>209</v>
      </c>
      <c r="I73" s="58">
        <v>45182</v>
      </c>
      <c r="J73" s="57" t="s">
        <v>237</v>
      </c>
      <c r="K73" s="57" t="s">
        <v>45</v>
      </c>
      <c r="L73" s="57" t="s">
        <v>51</v>
      </c>
    </row>
    <row r="74" spans="2:12" s="63" customFormat="1" ht="39" customHeight="1" x14ac:dyDescent="0.25">
      <c r="B74" s="67">
        <v>64</v>
      </c>
      <c r="C74" s="57">
        <v>70331</v>
      </c>
      <c r="D74" s="58">
        <v>45163</v>
      </c>
      <c r="E74" s="61" t="s">
        <v>193</v>
      </c>
      <c r="F74" s="61" t="s">
        <v>194</v>
      </c>
      <c r="G74" s="57"/>
      <c r="H74" s="57" t="s">
        <v>199</v>
      </c>
      <c r="I74" s="58">
        <v>45168</v>
      </c>
      <c r="J74" s="57" t="s">
        <v>279</v>
      </c>
      <c r="K74" s="57" t="s">
        <v>45</v>
      </c>
      <c r="L74" s="57" t="s">
        <v>51</v>
      </c>
    </row>
    <row r="75" spans="2:12" s="63" customFormat="1" ht="39" customHeight="1" x14ac:dyDescent="0.25">
      <c r="B75" s="67">
        <v>65</v>
      </c>
      <c r="C75" s="57" t="s">
        <v>226</v>
      </c>
      <c r="D75" s="58">
        <v>45146</v>
      </c>
      <c r="E75" s="61" t="s">
        <v>200</v>
      </c>
      <c r="F75" s="61" t="s">
        <v>206</v>
      </c>
      <c r="G75" s="58">
        <v>45175</v>
      </c>
      <c r="H75" s="57" t="s">
        <v>202</v>
      </c>
      <c r="I75" s="58">
        <v>45181</v>
      </c>
      <c r="J75" s="57" t="s">
        <v>237</v>
      </c>
      <c r="K75" s="57" t="s">
        <v>45</v>
      </c>
      <c r="L75" s="57" t="s">
        <v>51</v>
      </c>
    </row>
    <row r="76" spans="2:12" s="63" customFormat="1" x14ac:dyDescent="0.25">
      <c r="B76" s="67">
        <v>66</v>
      </c>
      <c r="C76" s="57">
        <v>60711</v>
      </c>
      <c r="D76" s="58">
        <v>45121</v>
      </c>
      <c r="E76" s="61" t="s">
        <v>201</v>
      </c>
      <c r="F76" s="61" t="s">
        <v>41</v>
      </c>
      <c r="G76" s="58">
        <v>45181</v>
      </c>
      <c r="H76" s="57" t="s">
        <v>211</v>
      </c>
      <c r="I76" s="58">
        <v>45191</v>
      </c>
      <c r="J76" s="66" t="s">
        <v>236</v>
      </c>
      <c r="K76" s="57" t="s">
        <v>50</v>
      </c>
      <c r="L76" s="57" t="s">
        <v>51</v>
      </c>
    </row>
    <row r="77" spans="2:12" s="63" customFormat="1" ht="30.75" customHeight="1" x14ac:dyDescent="0.25">
      <c r="B77" s="67">
        <v>67</v>
      </c>
      <c r="C77" s="57">
        <v>74045</v>
      </c>
      <c r="D77" s="58">
        <v>45180</v>
      </c>
      <c r="E77" s="61" t="s">
        <v>203</v>
      </c>
      <c r="F77" s="61" t="s">
        <v>6</v>
      </c>
      <c r="G77" s="57"/>
      <c r="H77" s="57" t="s">
        <v>215</v>
      </c>
      <c r="I77" s="58">
        <v>45196</v>
      </c>
      <c r="J77" s="66" t="s">
        <v>236</v>
      </c>
      <c r="K77" s="57" t="s">
        <v>45</v>
      </c>
      <c r="L77" s="57" t="s">
        <v>51</v>
      </c>
    </row>
    <row r="78" spans="2:12" s="63" customFormat="1" x14ac:dyDescent="0.25">
      <c r="B78" s="67">
        <v>68</v>
      </c>
      <c r="C78" s="57">
        <v>72866</v>
      </c>
      <c r="D78" s="58">
        <v>45174</v>
      </c>
      <c r="E78" s="61" t="s">
        <v>204</v>
      </c>
      <c r="F78" s="61" t="s">
        <v>32</v>
      </c>
      <c r="G78" s="57"/>
      <c r="H78" s="57" t="s">
        <v>212</v>
      </c>
      <c r="I78" s="58">
        <v>45191</v>
      </c>
      <c r="J78" s="57" t="s">
        <v>279</v>
      </c>
      <c r="K78" s="57" t="s">
        <v>45</v>
      </c>
      <c r="L78" s="57" t="s">
        <v>51</v>
      </c>
    </row>
    <row r="79" spans="2:12" s="63" customFormat="1" ht="25.5" x14ac:dyDescent="0.25">
      <c r="B79" s="67">
        <v>69</v>
      </c>
      <c r="C79" s="57">
        <v>70454</v>
      </c>
      <c r="D79" s="58">
        <v>45166</v>
      </c>
      <c r="E79" s="61" t="s">
        <v>205</v>
      </c>
      <c r="F79" s="61" t="s">
        <v>107</v>
      </c>
      <c r="G79" s="58">
        <v>45195</v>
      </c>
      <c r="H79" s="57" t="s">
        <v>283</v>
      </c>
      <c r="I79" s="58">
        <v>45348</v>
      </c>
      <c r="J79" s="57" t="s">
        <v>286</v>
      </c>
      <c r="K79" s="57" t="s">
        <v>50</v>
      </c>
      <c r="L79" s="57" t="s">
        <v>51</v>
      </c>
    </row>
    <row r="80" spans="2:12" s="63" customFormat="1" ht="36.75" customHeight="1" x14ac:dyDescent="0.25">
      <c r="B80" s="67">
        <v>70</v>
      </c>
      <c r="C80" s="57">
        <v>71741</v>
      </c>
      <c r="D80" s="58">
        <v>45170</v>
      </c>
      <c r="E80" s="61" t="s">
        <v>207</v>
      </c>
      <c r="F80" s="61" t="s">
        <v>106</v>
      </c>
      <c r="G80" s="57"/>
      <c r="H80" s="57" t="s">
        <v>213</v>
      </c>
      <c r="I80" s="58">
        <v>45195</v>
      </c>
      <c r="J80" s="57" t="s">
        <v>237</v>
      </c>
      <c r="K80" s="57" t="s">
        <v>45</v>
      </c>
      <c r="L80" s="57" t="s">
        <v>51</v>
      </c>
    </row>
    <row r="81" spans="2:12" s="63" customFormat="1" ht="142.5" customHeight="1" x14ac:dyDescent="0.25">
      <c r="B81" s="67">
        <v>71</v>
      </c>
      <c r="C81" s="57">
        <v>72798</v>
      </c>
      <c r="D81" s="58">
        <v>45174</v>
      </c>
      <c r="E81" s="61" t="s">
        <v>208</v>
      </c>
      <c r="F81" s="61" t="s">
        <v>106</v>
      </c>
      <c r="G81" s="58">
        <v>45197</v>
      </c>
      <c r="H81" s="57" t="s">
        <v>282</v>
      </c>
      <c r="I81" s="58">
        <v>45342</v>
      </c>
      <c r="J81" s="57" t="s">
        <v>286</v>
      </c>
      <c r="K81" s="57" t="s">
        <v>50</v>
      </c>
      <c r="L81" s="57" t="s">
        <v>51</v>
      </c>
    </row>
    <row r="82" spans="2:12" s="65" customFormat="1" ht="37.5" customHeight="1" x14ac:dyDescent="0.25">
      <c r="B82" s="67">
        <v>72</v>
      </c>
      <c r="C82" s="57">
        <v>74615</v>
      </c>
      <c r="D82" s="58">
        <v>45181</v>
      </c>
      <c r="E82" s="60" t="s">
        <v>210</v>
      </c>
      <c r="F82" s="60" t="s">
        <v>106</v>
      </c>
      <c r="G82" s="60"/>
      <c r="H82" s="60" t="s">
        <v>227</v>
      </c>
      <c r="I82" s="64">
        <v>45202</v>
      </c>
      <c r="J82" s="57" t="s">
        <v>25</v>
      </c>
      <c r="K82" s="57" t="s">
        <v>45</v>
      </c>
      <c r="L82" s="57" t="s">
        <v>51</v>
      </c>
    </row>
    <row r="83" spans="2:12" s="63" customFormat="1" ht="25.5" x14ac:dyDescent="0.25">
      <c r="B83" s="67">
        <v>73</v>
      </c>
      <c r="C83" s="57">
        <v>77404</v>
      </c>
      <c r="D83" s="58">
        <v>45191</v>
      </c>
      <c r="E83" s="60" t="s">
        <v>214</v>
      </c>
      <c r="F83" s="61" t="s">
        <v>107</v>
      </c>
      <c r="G83" s="64">
        <v>45215</v>
      </c>
      <c r="H83" s="60" t="s">
        <v>245</v>
      </c>
      <c r="I83" s="64">
        <v>45222</v>
      </c>
      <c r="J83" s="57" t="s">
        <v>285</v>
      </c>
      <c r="K83" s="57" t="s">
        <v>45</v>
      </c>
      <c r="L83" s="57" t="s">
        <v>51</v>
      </c>
    </row>
    <row r="84" spans="2:12" s="63" customFormat="1" ht="25.5" x14ac:dyDescent="0.25">
      <c r="B84" s="67">
        <v>74</v>
      </c>
      <c r="C84" s="57">
        <v>72582</v>
      </c>
      <c r="D84" s="58">
        <v>45174</v>
      </c>
      <c r="E84" s="61" t="s">
        <v>217</v>
      </c>
      <c r="F84" s="60" t="s">
        <v>106</v>
      </c>
      <c r="G84" s="57"/>
      <c r="H84" s="57"/>
      <c r="I84" s="58"/>
      <c r="J84" s="57" t="s">
        <v>189</v>
      </c>
      <c r="K84" s="57" t="s">
        <v>50</v>
      </c>
      <c r="L84" s="57" t="s">
        <v>51</v>
      </c>
    </row>
    <row r="85" spans="2:12" s="63" customFormat="1" ht="51" x14ac:dyDescent="0.25">
      <c r="B85" s="67">
        <v>75</v>
      </c>
      <c r="C85" s="57" t="s">
        <v>216</v>
      </c>
      <c r="D85" s="58">
        <v>45187</v>
      </c>
      <c r="E85" s="61" t="s">
        <v>218</v>
      </c>
      <c r="F85" s="61" t="s">
        <v>219</v>
      </c>
      <c r="G85" s="57"/>
      <c r="H85" s="57" t="s">
        <v>231</v>
      </c>
      <c r="I85" s="58">
        <v>45203</v>
      </c>
      <c r="J85" s="66" t="s">
        <v>236</v>
      </c>
      <c r="K85" s="57" t="s">
        <v>45</v>
      </c>
      <c r="L85" s="57" t="s">
        <v>51</v>
      </c>
    </row>
    <row r="86" spans="2:12" s="63" customFormat="1" ht="95.25" customHeight="1" x14ac:dyDescent="0.25">
      <c r="B86" s="67">
        <v>76</v>
      </c>
      <c r="C86" s="66" t="s">
        <v>232</v>
      </c>
      <c r="D86" s="59">
        <v>45198</v>
      </c>
      <c r="E86" s="62" t="s">
        <v>228</v>
      </c>
      <c r="F86" s="62" t="s">
        <v>106</v>
      </c>
      <c r="G86" s="59"/>
      <c r="H86" s="66" t="s">
        <v>241</v>
      </c>
      <c r="I86" s="59">
        <v>45215</v>
      </c>
      <c r="J86" s="66" t="s">
        <v>237</v>
      </c>
      <c r="K86" s="57" t="s">
        <v>45</v>
      </c>
      <c r="L86" s="57" t="s">
        <v>51</v>
      </c>
    </row>
    <row r="87" spans="2:12" s="63" customFormat="1" ht="77.25" customHeight="1" x14ac:dyDescent="0.25">
      <c r="B87" s="67">
        <v>77</v>
      </c>
      <c r="C87" s="57" t="s">
        <v>229</v>
      </c>
      <c r="D87" s="58">
        <v>45198</v>
      </c>
      <c r="E87" s="61" t="s">
        <v>230</v>
      </c>
      <c r="F87" s="62" t="s">
        <v>106</v>
      </c>
      <c r="G87" s="57"/>
      <c r="H87" s="57" t="s">
        <v>235</v>
      </c>
      <c r="I87" s="58">
        <v>45205</v>
      </c>
      <c r="J87" s="66" t="s">
        <v>236</v>
      </c>
      <c r="K87" s="57" t="s">
        <v>45</v>
      </c>
      <c r="L87" s="57" t="s">
        <v>51</v>
      </c>
    </row>
    <row r="88" spans="2:12" s="63" customFormat="1" ht="53.25" customHeight="1" x14ac:dyDescent="0.25">
      <c r="B88" s="88">
        <v>78</v>
      </c>
      <c r="C88" s="57">
        <v>79839</v>
      </c>
      <c r="D88" s="58">
        <v>45202</v>
      </c>
      <c r="E88" s="61" t="s">
        <v>233</v>
      </c>
      <c r="F88" s="62" t="s">
        <v>106</v>
      </c>
      <c r="G88" s="57"/>
      <c r="H88" s="57" t="s">
        <v>240</v>
      </c>
      <c r="I88" s="58">
        <v>45215</v>
      </c>
      <c r="J88" s="57" t="s">
        <v>236</v>
      </c>
      <c r="K88" s="57" t="s">
        <v>45</v>
      </c>
      <c r="L88" s="57" t="s">
        <v>51</v>
      </c>
    </row>
    <row r="89" spans="2:12" s="63" customFormat="1" ht="41.25" customHeight="1" x14ac:dyDescent="0.25">
      <c r="B89" s="69">
        <v>79</v>
      </c>
      <c r="C89" s="57">
        <v>81696</v>
      </c>
      <c r="D89" s="58">
        <v>45208</v>
      </c>
      <c r="E89" s="61" t="s">
        <v>234</v>
      </c>
      <c r="F89" s="62" t="s">
        <v>106</v>
      </c>
      <c r="G89" s="57"/>
      <c r="H89" s="57" t="s">
        <v>242</v>
      </c>
      <c r="I89" s="58">
        <v>45218</v>
      </c>
      <c r="J89" s="57" t="s">
        <v>237</v>
      </c>
      <c r="K89" s="57" t="s">
        <v>45</v>
      </c>
      <c r="L89" s="57" t="s">
        <v>51</v>
      </c>
    </row>
    <row r="90" spans="2:12" s="63" customFormat="1" ht="25.5" x14ac:dyDescent="0.25">
      <c r="B90" s="88">
        <v>80</v>
      </c>
      <c r="C90" s="57" t="s">
        <v>238</v>
      </c>
      <c r="D90" s="58">
        <v>45204</v>
      </c>
      <c r="E90" s="61" t="s">
        <v>239</v>
      </c>
      <c r="F90" s="62" t="s">
        <v>107</v>
      </c>
      <c r="G90" s="57"/>
      <c r="H90" s="57" t="s">
        <v>243</v>
      </c>
      <c r="I90" s="58">
        <v>45218</v>
      </c>
      <c r="J90" s="57" t="s">
        <v>237</v>
      </c>
      <c r="K90" s="57" t="s">
        <v>45</v>
      </c>
      <c r="L90" s="57" t="s">
        <v>51</v>
      </c>
    </row>
    <row r="91" spans="2:12" s="63" customFormat="1" ht="54.75" customHeight="1" x14ac:dyDescent="0.25">
      <c r="B91" s="69">
        <v>81</v>
      </c>
      <c r="C91" s="57">
        <v>84080</v>
      </c>
      <c r="D91" s="58">
        <v>45217</v>
      </c>
      <c r="E91" s="61" t="s">
        <v>244</v>
      </c>
      <c r="F91" s="62" t="s">
        <v>106</v>
      </c>
      <c r="G91" s="57"/>
      <c r="H91" s="57" t="s">
        <v>248</v>
      </c>
      <c r="I91" s="58">
        <v>45233</v>
      </c>
      <c r="J91" s="57" t="s">
        <v>236</v>
      </c>
      <c r="K91" s="57" t="s">
        <v>45</v>
      </c>
      <c r="L91" s="57" t="s">
        <v>51</v>
      </c>
    </row>
    <row r="92" spans="2:12" s="63" customFormat="1" ht="98.25" customHeight="1" x14ac:dyDescent="0.25">
      <c r="B92" s="88">
        <v>82</v>
      </c>
      <c r="C92" s="57">
        <v>84584</v>
      </c>
      <c r="D92" s="58">
        <v>45218</v>
      </c>
      <c r="E92" s="61" t="s">
        <v>246</v>
      </c>
      <c r="F92" s="62" t="s">
        <v>106</v>
      </c>
      <c r="G92" s="57"/>
      <c r="H92" s="57" t="s">
        <v>247</v>
      </c>
      <c r="I92" s="58">
        <v>45233</v>
      </c>
      <c r="J92" s="57" t="s">
        <v>236</v>
      </c>
      <c r="K92" s="57" t="s">
        <v>45</v>
      </c>
      <c r="L92" s="57" t="s">
        <v>51</v>
      </c>
    </row>
    <row r="93" spans="2:12" s="63" customFormat="1" x14ac:dyDescent="0.25">
      <c r="B93" s="69">
        <v>83</v>
      </c>
      <c r="C93" s="57">
        <v>89288</v>
      </c>
      <c r="D93" s="58">
        <v>45237</v>
      </c>
      <c r="E93" s="61" t="s">
        <v>249</v>
      </c>
      <c r="F93" s="62" t="s">
        <v>106</v>
      </c>
      <c r="G93" s="57"/>
      <c r="H93" s="57" t="s">
        <v>252</v>
      </c>
      <c r="I93" s="58">
        <v>45243</v>
      </c>
      <c r="J93" s="57" t="s">
        <v>236</v>
      </c>
      <c r="K93" s="57" t="s">
        <v>45</v>
      </c>
      <c r="L93" s="57" t="s">
        <v>51</v>
      </c>
    </row>
    <row r="94" spans="2:12" s="93" customFormat="1" ht="106.5" customHeight="1" x14ac:dyDescent="0.25">
      <c r="B94" s="92">
        <v>84</v>
      </c>
      <c r="C94" s="77">
        <v>90200</v>
      </c>
      <c r="D94" s="78">
        <v>45239</v>
      </c>
      <c r="E94" s="79" t="s">
        <v>250</v>
      </c>
      <c r="F94" s="80" t="s">
        <v>32</v>
      </c>
      <c r="G94" s="78">
        <v>45267</v>
      </c>
      <c r="H94" s="77" t="s">
        <v>281</v>
      </c>
      <c r="I94" s="78">
        <v>45318</v>
      </c>
      <c r="J94" s="77" t="s">
        <v>277</v>
      </c>
      <c r="K94" s="77" t="s">
        <v>50</v>
      </c>
      <c r="L94" s="77" t="s">
        <v>51</v>
      </c>
    </row>
    <row r="95" spans="2:12" s="63" customFormat="1" ht="40.5" customHeight="1" x14ac:dyDescent="0.25">
      <c r="B95" s="69">
        <v>85</v>
      </c>
      <c r="C95" s="57">
        <v>89281</v>
      </c>
      <c r="D95" s="58">
        <v>45237</v>
      </c>
      <c r="E95" s="61" t="s">
        <v>251</v>
      </c>
      <c r="F95" s="62" t="s">
        <v>106</v>
      </c>
      <c r="G95" s="57"/>
      <c r="H95" s="57" t="s">
        <v>253</v>
      </c>
      <c r="I95" s="58">
        <v>45251</v>
      </c>
      <c r="J95" s="57" t="s">
        <v>236</v>
      </c>
      <c r="K95" s="57" t="s">
        <v>45</v>
      </c>
      <c r="L95" s="57" t="s">
        <v>51</v>
      </c>
    </row>
    <row r="96" spans="2:12" s="63" customFormat="1" ht="78" customHeight="1" x14ac:dyDescent="0.25">
      <c r="B96" s="88">
        <v>86</v>
      </c>
      <c r="C96" s="57">
        <v>94283</v>
      </c>
      <c r="D96" s="58">
        <v>45250</v>
      </c>
      <c r="E96" s="61" t="s">
        <v>254</v>
      </c>
      <c r="F96" s="62" t="s">
        <v>106</v>
      </c>
      <c r="G96" s="57"/>
      <c r="H96" s="57" t="s">
        <v>256</v>
      </c>
      <c r="I96" s="58">
        <v>45257</v>
      </c>
      <c r="J96" s="57" t="s">
        <v>237</v>
      </c>
      <c r="K96" s="57" t="s">
        <v>45</v>
      </c>
      <c r="L96" s="57" t="s">
        <v>51</v>
      </c>
    </row>
    <row r="97" spans="2:12" s="75" customFormat="1" ht="85.5" customHeight="1" x14ac:dyDescent="0.25">
      <c r="B97" s="69">
        <v>87</v>
      </c>
      <c r="C97" s="57">
        <v>96064</v>
      </c>
      <c r="D97" s="58">
        <v>45253</v>
      </c>
      <c r="E97" s="61" t="s">
        <v>255</v>
      </c>
      <c r="F97" s="62" t="s">
        <v>36</v>
      </c>
      <c r="G97" s="57"/>
      <c r="H97" s="57" t="s">
        <v>257</v>
      </c>
      <c r="I97" s="58">
        <v>45257</v>
      </c>
      <c r="J97" s="57" t="s">
        <v>236</v>
      </c>
      <c r="K97" s="57" t="s">
        <v>45</v>
      </c>
      <c r="L97" s="57" t="s">
        <v>51</v>
      </c>
    </row>
    <row r="98" spans="2:12" s="70" customFormat="1" ht="114" customHeight="1" x14ac:dyDescent="0.25">
      <c r="B98" s="67">
        <v>88</v>
      </c>
      <c r="C98" s="57">
        <v>95892</v>
      </c>
      <c r="D98" s="58">
        <v>45253</v>
      </c>
      <c r="E98" s="61" t="s">
        <v>258</v>
      </c>
      <c r="F98" s="62" t="s">
        <v>106</v>
      </c>
      <c r="G98" s="57"/>
      <c r="H98" s="57" t="s">
        <v>261</v>
      </c>
      <c r="I98" s="58">
        <v>45258</v>
      </c>
      <c r="J98" s="57" t="s">
        <v>236</v>
      </c>
      <c r="K98" s="57" t="s">
        <v>45</v>
      </c>
      <c r="L98" s="57" t="s">
        <v>51</v>
      </c>
    </row>
    <row r="99" spans="2:12" s="70" customFormat="1" ht="89.25" customHeight="1" x14ac:dyDescent="0.25">
      <c r="B99" s="69">
        <v>89</v>
      </c>
      <c r="C99" s="57">
        <v>96235</v>
      </c>
      <c r="D99" s="58">
        <v>45254</v>
      </c>
      <c r="E99" s="61" t="s">
        <v>259</v>
      </c>
      <c r="F99" s="62" t="s">
        <v>107</v>
      </c>
      <c r="G99" s="57"/>
      <c r="H99" s="57" t="s">
        <v>262</v>
      </c>
      <c r="I99" s="58">
        <v>45260</v>
      </c>
      <c r="J99" s="57" t="s">
        <v>237</v>
      </c>
      <c r="K99" s="57" t="s">
        <v>45</v>
      </c>
      <c r="L99" s="57" t="s">
        <v>51</v>
      </c>
    </row>
    <row r="100" spans="2:12" s="70" customFormat="1" ht="80.25" customHeight="1" x14ac:dyDescent="0.25">
      <c r="B100" s="67">
        <v>90</v>
      </c>
      <c r="C100" s="66">
        <v>96454</v>
      </c>
      <c r="D100" s="59">
        <v>45254</v>
      </c>
      <c r="E100" s="62" t="s">
        <v>260</v>
      </c>
      <c r="F100" s="62" t="s">
        <v>106</v>
      </c>
      <c r="G100" s="66"/>
      <c r="H100" s="66" t="s">
        <v>265</v>
      </c>
      <c r="I100" s="59">
        <v>45280</v>
      </c>
      <c r="J100" s="66" t="s">
        <v>237</v>
      </c>
      <c r="K100" s="66" t="s">
        <v>45</v>
      </c>
      <c r="L100" s="66" t="s">
        <v>51</v>
      </c>
    </row>
    <row r="101" spans="2:12" s="82" customFormat="1" ht="132.75" customHeight="1" x14ac:dyDescent="0.25">
      <c r="B101" s="89">
        <v>91</v>
      </c>
      <c r="C101" s="37">
        <v>98216</v>
      </c>
      <c r="D101" s="38">
        <v>45260</v>
      </c>
      <c r="E101" s="34" t="s">
        <v>271</v>
      </c>
      <c r="F101" s="33" t="s">
        <v>280</v>
      </c>
      <c r="G101" s="38">
        <v>45287</v>
      </c>
      <c r="H101" s="37" t="s">
        <v>273</v>
      </c>
      <c r="I101" s="38">
        <v>45289</v>
      </c>
      <c r="J101" s="37" t="s">
        <v>237</v>
      </c>
      <c r="K101" s="35" t="s">
        <v>45</v>
      </c>
      <c r="L101" s="35" t="s">
        <v>51</v>
      </c>
    </row>
    <row r="102" spans="2:12" s="76" customFormat="1" ht="148.5" customHeight="1" x14ac:dyDescent="0.25">
      <c r="B102" s="90">
        <v>92</v>
      </c>
      <c r="C102" s="77">
        <v>100152</v>
      </c>
      <c r="D102" s="78">
        <v>45267</v>
      </c>
      <c r="E102" s="79" t="s">
        <v>263</v>
      </c>
      <c r="F102" s="80" t="s">
        <v>106</v>
      </c>
      <c r="G102" s="77"/>
      <c r="H102" s="77" t="s">
        <v>270</v>
      </c>
      <c r="I102" s="78">
        <v>45287</v>
      </c>
      <c r="J102" s="77" t="s">
        <v>237</v>
      </c>
      <c r="K102" s="81" t="s">
        <v>45</v>
      </c>
      <c r="L102" s="77" t="s">
        <v>51</v>
      </c>
    </row>
    <row r="103" spans="2:12" s="82" customFormat="1" ht="51.75" customHeight="1" x14ac:dyDescent="0.25">
      <c r="B103" s="91">
        <v>93</v>
      </c>
      <c r="C103" s="37">
        <v>100195</v>
      </c>
      <c r="D103" s="38">
        <v>45267</v>
      </c>
      <c r="E103" s="34" t="s">
        <v>264</v>
      </c>
      <c r="F103" s="33" t="s">
        <v>38</v>
      </c>
      <c r="G103" s="37"/>
      <c r="H103" s="37" t="s">
        <v>274</v>
      </c>
      <c r="I103" s="38">
        <v>45289</v>
      </c>
      <c r="J103" s="37" t="s">
        <v>236</v>
      </c>
      <c r="K103" s="35" t="s">
        <v>45</v>
      </c>
      <c r="L103" s="37" t="s">
        <v>51</v>
      </c>
    </row>
    <row r="104" spans="2:12" s="76" customFormat="1" ht="76.5" customHeight="1" x14ac:dyDescent="0.25">
      <c r="B104" s="92">
        <v>94</v>
      </c>
      <c r="C104" s="77">
        <v>102131</v>
      </c>
      <c r="D104" s="78">
        <v>45275</v>
      </c>
      <c r="E104" s="79" t="s">
        <v>266</v>
      </c>
      <c r="F104" s="80" t="s">
        <v>106</v>
      </c>
      <c r="G104" s="77"/>
      <c r="H104" s="77" t="s">
        <v>276</v>
      </c>
      <c r="I104" s="78">
        <v>45295</v>
      </c>
      <c r="J104" s="77" t="s">
        <v>236</v>
      </c>
      <c r="K104" s="81" t="s">
        <v>45</v>
      </c>
      <c r="L104" s="77" t="s">
        <v>51</v>
      </c>
    </row>
    <row r="105" spans="2:12" s="74" customFormat="1" ht="44.25" customHeight="1" x14ac:dyDescent="0.25">
      <c r="B105" s="67">
        <v>95</v>
      </c>
      <c r="C105" s="66">
        <v>88560</v>
      </c>
      <c r="D105" s="59">
        <v>45236</v>
      </c>
      <c r="E105" s="62" t="s">
        <v>267</v>
      </c>
      <c r="F105" s="62" t="s">
        <v>40</v>
      </c>
      <c r="G105" s="66">
        <v>45286</v>
      </c>
      <c r="H105" s="66"/>
      <c r="I105" s="59"/>
      <c r="J105" s="66" t="s">
        <v>236</v>
      </c>
      <c r="K105" s="66" t="s">
        <v>50</v>
      </c>
      <c r="L105" s="66" t="s">
        <v>35</v>
      </c>
    </row>
    <row r="106" spans="2:12" s="76" customFormat="1" ht="25.5" x14ac:dyDescent="0.25">
      <c r="B106" s="92">
        <v>96</v>
      </c>
      <c r="C106" s="77">
        <v>102633</v>
      </c>
      <c r="D106" s="78">
        <v>45278</v>
      </c>
      <c r="E106" s="79" t="s">
        <v>268</v>
      </c>
      <c r="F106" s="80" t="s">
        <v>269</v>
      </c>
      <c r="G106" s="77"/>
      <c r="H106" s="77" t="s">
        <v>275</v>
      </c>
      <c r="I106" s="78">
        <v>45295</v>
      </c>
      <c r="J106" s="77" t="s">
        <v>236</v>
      </c>
      <c r="K106" s="81" t="s">
        <v>45</v>
      </c>
      <c r="L106" s="77" t="s">
        <v>51</v>
      </c>
    </row>
    <row r="107" spans="2:12" x14ac:dyDescent="0.25">
      <c r="B107" s="35"/>
      <c r="C107" s="35"/>
      <c r="D107" s="52"/>
      <c r="E107" s="33"/>
      <c r="F107" s="33"/>
      <c r="G107" s="52"/>
      <c r="H107" s="35"/>
      <c r="I107" s="52"/>
      <c r="J107" s="33"/>
      <c r="K107" s="37"/>
      <c r="L107" s="37"/>
    </row>
    <row r="109" spans="2:12" ht="15.75" x14ac:dyDescent="0.25">
      <c r="C109" s="56" t="s">
        <v>288</v>
      </c>
      <c r="D109" s="55"/>
      <c r="E109" s="117" t="s">
        <v>152</v>
      </c>
      <c r="F109" s="115" t="s">
        <v>290</v>
      </c>
      <c r="G109" s="36"/>
      <c r="H109" s="5"/>
      <c r="I109" s="5"/>
      <c r="J109" s="8"/>
      <c r="K109" s="5"/>
      <c r="L109" s="5"/>
    </row>
    <row r="110" spans="2:12" x14ac:dyDescent="0.25">
      <c r="E110" s="116"/>
      <c r="F110" s="116"/>
    </row>
  </sheetData>
  <printOptions horizontalCentered="1"/>
  <pageMargins left="0.25" right="0.25" top="0.75" bottom="0.75" header="0.3" footer="0.3"/>
  <pageSetup paperSize="9" scale="43" fitToHeight="0" orientation="landscape" r:id="rId1"/>
  <drawing r:id="rId2"/>
  <legacy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59999389629810485"/>
  </sheetPr>
  <dimension ref="A1:C36"/>
  <sheetViews>
    <sheetView workbookViewId="0">
      <selection activeCell="C38" sqref="C38"/>
    </sheetView>
  </sheetViews>
  <sheetFormatPr baseColWidth="10" defaultRowHeight="15" x14ac:dyDescent="0.25"/>
  <cols>
    <col min="1" max="1" width="14.140625" customWidth="1"/>
    <col min="2" max="2" width="19.85546875" style="5" customWidth="1"/>
    <col min="3" max="3" width="12.140625" bestFit="1" customWidth="1"/>
  </cols>
  <sheetData>
    <row r="1" spans="1:2" ht="21" customHeight="1" x14ac:dyDescent="0.25"/>
    <row r="2" spans="1:2" ht="23.25" customHeight="1" x14ac:dyDescent="0.25">
      <c r="A2" s="94" t="s">
        <v>27</v>
      </c>
      <c r="B2" s="95" t="s">
        <v>111</v>
      </c>
    </row>
    <row r="3" spans="1:2" x14ac:dyDescent="0.25">
      <c r="A3" s="96" t="s">
        <v>8</v>
      </c>
      <c r="B3" s="97">
        <v>16</v>
      </c>
    </row>
    <row r="4" spans="1:2" x14ac:dyDescent="0.25">
      <c r="A4" s="96" t="s">
        <v>9</v>
      </c>
      <c r="B4" s="98">
        <v>10</v>
      </c>
    </row>
    <row r="5" spans="1:2" x14ac:dyDescent="0.25">
      <c r="A5" s="96" t="s">
        <v>10</v>
      </c>
      <c r="B5" s="98">
        <v>8</v>
      </c>
    </row>
    <row r="6" spans="1:2" x14ac:dyDescent="0.25">
      <c r="A6" s="96" t="s">
        <v>11</v>
      </c>
      <c r="B6" s="98">
        <v>4</v>
      </c>
    </row>
    <row r="7" spans="1:2" x14ac:dyDescent="0.25">
      <c r="A7" s="96" t="s">
        <v>12</v>
      </c>
      <c r="B7" s="98">
        <v>7</v>
      </c>
    </row>
    <row r="8" spans="1:2" x14ac:dyDescent="0.25">
      <c r="A8" s="96" t="s">
        <v>13</v>
      </c>
      <c r="B8" s="98">
        <v>7</v>
      </c>
    </row>
    <row r="9" spans="1:2" x14ac:dyDescent="0.25">
      <c r="A9" s="96" t="s">
        <v>14</v>
      </c>
      <c r="B9" s="98">
        <v>8</v>
      </c>
    </row>
    <row r="10" spans="1:2" x14ac:dyDescent="0.25">
      <c r="A10" s="96" t="s">
        <v>15</v>
      </c>
      <c r="B10" s="98">
        <v>6</v>
      </c>
    </row>
    <row r="11" spans="1:2" x14ac:dyDescent="0.25">
      <c r="A11" s="96" t="s">
        <v>16</v>
      </c>
      <c r="B11" s="98">
        <v>10</v>
      </c>
    </row>
    <row r="12" spans="1:2" x14ac:dyDescent="0.25">
      <c r="A12" s="96" t="s">
        <v>17</v>
      </c>
      <c r="B12" s="98">
        <v>5</v>
      </c>
    </row>
    <row r="13" spans="1:2" x14ac:dyDescent="0.25">
      <c r="A13" s="96" t="s">
        <v>18</v>
      </c>
      <c r="B13" s="98">
        <v>10</v>
      </c>
    </row>
    <row r="14" spans="1:2" x14ac:dyDescent="0.25">
      <c r="A14" s="96" t="s">
        <v>19</v>
      </c>
      <c r="B14" s="98">
        <v>4</v>
      </c>
    </row>
    <row r="15" spans="1:2" x14ac:dyDescent="0.25">
      <c r="A15" s="99" t="s">
        <v>122</v>
      </c>
      <c r="B15" s="100">
        <f>SUM(B3:B14)</f>
        <v>95</v>
      </c>
    </row>
    <row r="18" spans="1:3" x14ac:dyDescent="0.25">
      <c r="A18" s="41" t="s">
        <v>88</v>
      </c>
    </row>
    <row r="22" spans="1:3" x14ac:dyDescent="0.25">
      <c r="A22" s="15"/>
      <c r="B22" s="16"/>
      <c r="C22" s="15"/>
    </row>
    <row r="23" spans="1:3" x14ac:dyDescent="0.25">
      <c r="A23" s="17"/>
      <c r="B23" s="17"/>
      <c r="C23" s="18"/>
    </row>
    <row r="24" spans="1:3" x14ac:dyDescent="0.25">
      <c r="A24" s="19"/>
      <c r="B24" s="19"/>
      <c r="C24" s="20"/>
    </row>
    <row r="25" spans="1:3" ht="15.75" x14ac:dyDescent="0.25">
      <c r="A25" s="114" t="s">
        <v>152</v>
      </c>
      <c r="B25" s="114"/>
      <c r="C25" s="42">
        <v>45401</v>
      </c>
    </row>
    <row r="26" spans="1:3" x14ac:dyDescent="0.25">
      <c r="A26" s="19"/>
      <c r="B26" s="19"/>
      <c r="C26" s="20"/>
    </row>
    <row r="27" spans="1:3" x14ac:dyDescent="0.25">
      <c r="A27" s="19"/>
      <c r="B27" s="19"/>
      <c r="C27" s="20"/>
    </row>
    <row r="28" spans="1:3" x14ac:dyDescent="0.25">
      <c r="A28" s="19"/>
      <c r="B28" s="19"/>
      <c r="C28" s="20"/>
    </row>
    <row r="29" spans="1:3" x14ac:dyDescent="0.25">
      <c r="A29" s="21"/>
      <c r="B29" s="21"/>
      <c r="C29" s="22"/>
    </row>
    <row r="30" spans="1:3" x14ac:dyDescent="0.25">
      <c r="A30" s="21"/>
      <c r="B30" s="21"/>
      <c r="C30" s="22"/>
    </row>
    <row r="31" spans="1:3" x14ac:dyDescent="0.25">
      <c r="A31" s="15"/>
      <c r="B31" s="16"/>
      <c r="C31" s="15"/>
    </row>
    <row r="32" spans="1:3" x14ac:dyDescent="0.25">
      <c r="A32" s="23"/>
      <c r="B32" s="24"/>
      <c r="C32" s="15"/>
    </row>
    <row r="33" spans="1:3" x14ac:dyDescent="0.25">
      <c r="A33" s="25"/>
      <c r="B33" s="19"/>
      <c r="C33" s="15"/>
    </row>
    <row r="34" spans="1:3" x14ac:dyDescent="0.25">
      <c r="A34" s="26"/>
      <c r="B34" s="27"/>
      <c r="C34" s="15"/>
    </row>
    <row r="35" spans="1:3" x14ac:dyDescent="0.25">
      <c r="B35"/>
    </row>
    <row r="36" spans="1:3" x14ac:dyDescent="0.25">
      <c r="A36" s="14"/>
      <c r="B36"/>
    </row>
  </sheetData>
  <mergeCells count="1">
    <mergeCell ref="A25:B25"/>
  </mergeCells>
  <pageMargins left="0.7" right="0.7" top="0.75" bottom="0.75" header="0.3" footer="0.3"/>
  <pageSetup paperSize="9" orientation="portrait" r:id="rId1"/>
  <drawing r:id="rId2"/>
  <legacyDrawing r:id="rId3"/>
  <tableParts count="1"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59999389629810485"/>
  </sheetPr>
  <dimension ref="A2:C34"/>
  <sheetViews>
    <sheetView zoomScaleNormal="100" workbookViewId="0">
      <selection activeCell="C19" sqref="C19"/>
    </sheetView>
  </sheetViews>
  <sheetFormatPr baseColWidth="10" defaultRowHeight="15" x14ac:dyDescent="0.25"/>
  <cols>
    <col min="1" max="1" width="35.42578125" customWidth="1"/>
    <col min="2" max="2" width="20.7109375" bestFit="1" customWidth="1"/>
    <col min="3" max="3" width="20.140625" style="5" bestFit="1" customWidth="1"/>
  </cols>
  <sheetData>
    <row r="2" spans="1:3" ht="20.25" customHeight="1" x14ac:dyDescent="0.25">
      <c r="A2" s="94" t="s">
        <v>112</v>
      </c>
      <c r="B2" s="101" t="s">
        <v>111</v>
      </c>
      <c r="C2" s="95" t="s">
        <v>34</v>
      </c>
    </row>
    <row r="3" spans="1:3" x14ac:dyDescent="0.25">
      <c r="A3" s="96" t="s">
        <v>24</v>
      </c>
      <c r="B3" s="102">
        <v>18</v>
      </c>
      <c r="C3" s="109">
        <f>Tabla9[[#This Row],[Nº SOLICITUDES]]/$B$6</f>
        <v>0.18947368421052632</v>
      </c>
    </row>
    <row r="4" spans="1:3" x14ac:dyDescent="0.25">
      <c r="A4" s="96" t="s">
        <v>23</v>
      </c>
      <c r="B4" s="102">
        <v>46</v>
      </c>
      <c r="C4" s="109">
        <f>Tabla9[[#This Row],[Nº SOLICITUDES]]/$B$6</f>
        <v>0.48421052631578948</v>
      </c>
    </row>
    <row r="5" spans="1:3" x14ac:dyDescent="0.25">
      <c r="A5" s="96" t="s">
        <v>22</v>
      </c>
      <c r="B5" s="102">
        <v>31</v>
      </c>
      <c r="C5" s="109">
        <f>Tabla9[[#This Row],[Nº SOLICITUDES]]/$B$6</f>
        <v>0.32631578947368423</v>
      </c>
    </row>
    <row r="6" spans="1:3" x14ac:dyDescent="0.25">
      <c r="A6" s="99" t="s">
        <v>123</v>
      </c>
      <c r="B6" s="107">
        <f>SUM(B3:B5)</f>
        <v>95</v>
      </c>
      <c r="C6" s="108">
        <f>SUBTOTAL(109,C3:C5)</f>
        <v>1</v>
      </c>
    </row>
    <row r="7" spans="1:3" x14ac:dyDescent="0.25">
      <c r="A7" s="1"/>
    </row>
    <row r="8" spans="1:3" x14ac:dyDescent="0.25">
      <c r="A8" s="13"/>
    </row>
    <row r="9" spans="1:3" ht="21" customHeight="1" x14ac:dyDescent="0.25">
      <c r="A9" s="110" t="s">
        <v>113</v>
      </c>
      <c r="B9" s="110"/>
    </row>
    <row r="10" spans="1:3" x14ac:dyDescent="0.25">
      <c r="A10" s="102" t="s">
        <v>44</v>
      </c>
      <c r="B10" s="102">
        <v>0</v>
      </c>
    </row>
    <row r="11" spans="1:3" x14ac:dyDescent="0.25">
      <c r="A11" s="102" t="s">
        <v>133</v>
      </c>
      <c r="B11" s="102">
        <v>4</v>
      </c>
    </row>
    <row r="12" spans="1:3" x14ac:dyDescent="0.25">
      <c r="A12" s="111" t="s">
        <v>124</v>
      </c>
      <c r="B12" s="112">
        <f>SUM(B10:B11)</f>
        <v>4</v>
      </c>
    </row>
    <row r="15" spans="1:3" x14ac:dyDescent="0.25">
      <c r="C15" s="6"/>
    </row>
    <row r="17" spans="1:3" x14ac:dyDescent="0.25">
      <c r="A17" s="41" t="s">
        <v>88</v>
      </c>
    </row>
    <row r="19" spans="1:3" ht="15.75" x14ac:dyDescent="0.25">
      <c r="A19" s="114" t="s">
        <v>152</v>
      </c>
      <c r="B19" s="114"/>
      <c r="C19" s="42">
        <v>45401</v>
      </c>
    </row>
    <row r="21" spans="1:3" x14ac:dyDescent="0.25">
      <c r="A21" s="28"/>
      <c r="B21" s="28"/>
      <c r="C21" s="16"/>
    </row>
    <row r="22" spans="1:3" x14ac:dyDescent="0.25">
      <c r="A22" s="29"/>
      <c r="B22" s="29"/>
      <c r="C22" s="16"/>
    </row>
    <row r="23" spans="1:3" x14ac:dyDescent="0.25">
      <c r="A23" s="29"/>
      <c r="B23" s="29"/>
      <c r="C23" s="16"/>
    </row>
    <row r="24" spans="1:3" x14ac:dyDescent="0.25">
      <c r="A24" s="29"/>
      <c r="B24" s="29"/>
      <c r="C24" s="16"/>
    </row>
    <row r="25" spans="1:3" x14ac:dyDescent="0.25">
      <c r="A25" s="29"/>
      <c r="B25" s="29"/>
      <c r="C25" s="16"/>
    </row>
    <row r="26" spans="1:3" x14ac:dyDescent="0.25">
      <c r="A26" s="29"/>
      <c r="B26" s="29"/>
      <c r="C26" s="16"/>
    </row>
    <row r="27" spans="1:3" x14ac:dyDescent="0.25">
      <c r="A27" s="29"/>
      <c r="B27" s="29"/>
      <c r="C27" s="16"/>
    </row>
    <row r="28" spans="1:3" x14ac:dyDescent="0.25">
      <c r="A28" s="29"/>
      <c r="B28" s="29"/>
      <c r="C28" s="16"/>
    </row>
    <row r="29" spans="1:3" x14ac:dyDescent="0.25">
      <c r="A29" s="29"/>
      <c r="B29" s="29"/>
      <c r="C29" s="16"/>
    </row>
    <row r="30" spans="1:3" x14ac:dyDescent="0.25">
      <c r="A30" s="29"/>
      <c r="B30" s="29"/>
      <c r="C30" s="16"/>
    </row>
    <row r="31" spans="1:3" x14ac:dyDescent="0.25">
      <c r="A31" s="29"/>
      <c r="B31" s="29"/>
      <c r="C31" s="16"/>
    </row>
    <row r="32" spans="1:3" x14ac:dyDescent="0.25">
      <c r="A32" s="29"/>
      <c r="B32" s="29"/>
      <c r="C32" s="16"/>
    </row>
    <row r="33" spans="1:3" x14ac:dyDescent="0.25">
      <c r="A33" s="29"/>
      <c r="B33" s="29"/>
      <c r="C33" s="16"/>
    </row>
    <row r="34" spans="1:3" x14ac:dyDescent="0.25">
      <c r="A34" s="28"/>
      <c r="B34" s="30"/>
      <c r="C34" s="16"/>
    </row>
  </sheetData>
  <mergeCells count="1">
    <mergeCell ref="A19:B19"/>
  </mergeCells>
  <pageMargins left="0.7" right="0.7" top="0.75" bottom="0.75" header="0.3" footer="0.3"/>
  <pageSetup paperSize="9" orientation="portrait" r:id="rId1"/>
  <drawing r:id="rId2"/>
  <legacyDrawing r:id="rId3"/>
  <tableParts count="1"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C40"/>
  <sheetViews>
    <sheetView zoomScale="85" zoomScaleNormal="85" workbookViewId="0">
      <selection activeCell="A40" sqref="A40:B40"/>
    </sheetView>
  </sheetViews>
  <sheetFormatPr baseColWidth="10" defaultRowHeight="15" x14ac:dyDescent="0.25"/>
  <cols>
    <col min="1" max="1" width="51.28515625" bestFit="1" customWidth="1"/>
    <col min="2" max="2" width="20.7109375" style="5" bestFit="1" customWidth="1"/>
    <col min="3" max="3" width="13.85546875" style="10" customWidth="1"/>
    <col min="4" max="4" width="19.140625" bestFit="1" customWidth="1"/>
    <col min="5" max="5" width="42.28515625" bestFit="1" customWidth="1"/>
    <col min="6" max="6" width="13.42578125" bestFit="1" customWidth="1"/>
    <col min="7" max="7" width="17.7109375" bestFit="1" customWidth="1"/>
    <col min="8" max="8" width="9.140625" bestFit="1" customWidth="1"/>
    <col min="10" max="10" width="12.140625" bestFit="1" customWidth="1"/>
    <col min="11" max="11" width="16.42578125" bestFit="1" customWidth="1"/>
    <col min="12" max="12" width="9.5703125" customWidth="1"/>
    <col min="13" max="13" width="13.7109375" bestFit="1" customWidth="1"/>
    <col min="14" max="14" width="11" customWidth="1"/>
    <col min="15" max="15" width="6.5703125" customWidth="1"/>
    <col min="16" max="16" width="5.140625" customWidth="1"/>
  </cols>
  <sheetData>
    <row r="1" spans="1:3" ht="25.5" customHeight="1" x14ac:dyDescent="0.25">
      <c r="A1" s="94" t="s">
        <v>110</v>
      </c>
      <c r="B1" s="101" t="s">
        <v>111</v>
      </c>
      <c r="C1" s="95" t="s">
        <v>34</v>
      </c>
    </row>
    <row r="2" spans="1:3" x14ac:dyDescent="0.25">
      <c r="A2" s="96" t="s">
        <v>109</v>
      </c>
      <c r="B2" s="102">
        <v>1</v>
      </c>
      <c r="C2" s="103">
        <f>Tabla5[[#This Row],[Nº SOLICITUDES]]/$B$25</f>
        <v>1.0526315789473684E-2</v>
      </c>
    </row>
    <row r="3" spans="1:3" x14ac:dyDescent="0.25">
      <c r="A3" s="96" t="s">
        <v>194</v>
      </c>
      <c r="B3" s="102">
        <v>1</v>
      </c>
      <c r="C3" s="103">
        <f>Tabla5[[#This Row],[Nº SOLICITUDES]]/$B$25</f>
        <v>1.0526315789473684E-2</v>
      </c>
    </row>
    <row r="4" spans="1:3" x14ac:dyDescent="0.25">
      <c r="A4" s="96" t="s">
        <v>269</v>
      </c>
      <c r="B4" s="102">
        <v>1</v>
      </c>
      <c r="C4" s="103">
        <f>Tabla5[[#This Row],[Nº SOLICITUDES]]/$B$25</f>
        <v>1.0526315789473684E-2</v>
      </c>
    </row>
    <row r="5" spans="1:3" x14ac:dyDescent="0.25">
      <c r="A5" s="96" t="s">
        <v>137</v>
      </c>
      <c r="B5" s="102">
        <v>1</v>
      </c>
      <c r="C5" s="103">
        <f>Tabla5[[#This Row],[Nº SOLICITUDES]]/$B$25</f>
        <v>1.0526315789473684E-2</v>
      </c>
    </row>
    <row r="6" spans="1:3" x14ac:dyDescent="0.25">
      <c r="A6" s="96" t="s">
        <v>38</v>
      </c>
      <c r="B6" s="102">
        <v>1</v>
      </c>
      <c r="C6" s="103">
        <f>Tabla5[[#This Row],[Nº SOLICITUDES]]/$B$25</f>
        <v>1.0526315789473684E-2</v>
      </c>
    </row>
    <row r="7" spans="1:3" x14ac:dyDescent="0.25">
      <c r="A7" s="96" t="s">
        <v>36</v>
      </c>
      <c r="B7" s="102">
        <v>1</v>
      </c>
      <c r="C7" s="103">
        <f>Tabla5[[#This Row],[Nº SOLICITUDES]]/$B$25</f>
        <v>1.0526315789473684E-2</v>
      </c>
    </row>
    <row r="8" spans="1:3" x14ac:dyDescent="0.25">
      <c r="A8" s="96" t="s">
        <v>40</v>
      </c>
      <c r="B8" s="102">
        <v>1</v>
      </c>
      <c r="C8" s="103">
        <f>Tabla5[[#This Row],[Nº SOLICITUDES]]/$B$25</f>
        <v>1.0526315789473684E-2</v>
      </c>
    </row>
    <row r="9" spans="1:3" x14ac:dyDescent="0.25">
      <c r="A9" s="96" t="s">
        <v>206</v>
      </c>
      <c r="B9" s="102">
        <v>1</v>
      </c>
      <c r="C9" s="103">
        <f>Tabla5[[#This Row],[Nº SOLICITUDES]]/$B$25</f>
        <v>1.0526315789473684E-2</v>
      </c>
    </row>
    <row r="10" spans="1:3" x14ac:dyDescent="0.25">
      <c r="A10" s="96" t="s">
        <v>108</v>
      </c>
      <c r="B10" s="102">
        <v>1</v>
      </c>
      <c r="C10" s="103">
        <f>Tabla5[[#This Row],[Nº SOLICITUDES]]/$B$25</f>
        <v>1.0526315789473684E-2</v>
      </c>
    </row>
    <row r="11" spans="1:3" x14ac:dyDescent="0.25">
      <c r="A11" s="96" t="s">
        <v>33</v>
      </c>
      <c r="B11" s="102">
        <v>1</v>
      </c>
      <c r="C11" s="103">
        <f>Tabla5[[#This Row],[Nº SOLICITUDES]]/$B$25</f>
        <v>1.0526315789473684E-2</v>
      </c>
    </row>
    <row r="12" spans="1:3" x14ac:dyDescent="0.25">
      <c r="A12" s="96" t="s">
        <v>185</v>
      </c>
      <c r="B12" s="102">
        <v>1</v>
      </c>
      <c r="C12" s="103">
        <f>Tabla5[[#This Row],[Nº SOLICITUDES]]/$B$25</f>
        <v>1.0526315789473684E-2</v>
      </c>
    </row>
    <row r="13" spans="1:3" x14ac:dyDescent="0.25">
      <c r="A13" s="96" t="s">
        <v>42</v>
      </c>
      <c r="B13" s="102">
        <v>1</v>
      </c>
      <c r="C13" s="103">
        <f>Tabla5[[#This Row],[Nº SOLICITUDES]]/$B$25</f>
        <v>1.0526315789473684E-2</v>
      </c>
    </row>
    <row r="14" spans="1:3" x14ac:dyDescent="0.25">
      <c r="A14" s="96" t="s">
        <v>219</v>
      </c>
      <c r="B14" s="102">
        <v>1</v>
      </c>
      <c r="C14" s="103">
        <f>Tabla5[[#This Row],[Nº SOLICITUDES]]/$B$25</f>
        <v>1.0526315789473684E-2</v>
      </c>
    </row>
    <row r="15" spans="1:3" x14ac:dyDescent="0.25">
      <c r="A15" s="96" t="s">
        <v>280</v>
      </c>
      <c r="B15" s="102">
        <v>2</v>
      </c>
      <c r="C15" s="103">
        <f>Tabla5[[#This Row],[Nº SOLICITUDES]]/$B$25</f>
        <v>2.1052631578947368E-2</v>
      </c>
    </row>
    <row r="16" spans="1:3" x14ac:dyDescent="0.25">
      <c r="A16" s="96" t="s">
        <v>7</v>
      </c>
      <c r="B16" s="102">
        <v>2</v>
      </c>
      <c r="C16" s="103">
        <f>Tabla5[[#This Row],[Nº SOLICITUDES]]/$B$25</f>
        <v>2.1052631578947368E-2</v>
      </c>
    </row>
    <row r="17" spans="1:3" x14ac:dyDescent="0.25">
      <c r="A17" s="96" t="s">
        <v>57</v>
      </c>
      <c r="B17" s="102">
        <v>3</v>
      </c>
      <c r="C17" s="103">
        <f>Tabla5[[#This Row],[Nº SOLICITUDES]]/$B$25</f>
        <v>3.1578947368421054E-2</v>
      </c>
    </row>
    <row r="18" spans="1:3" x14ac:dyDescent="0.25">
      <c r="A18" s="96" t="s">
        <v>41</v>
      </c>
      <c r="B18" s="102">
        <v>3</v>
      </c>
      <c r="C18" s="103">
        <f>Tabla5[[#This Row],[Nº SOLICITUDES]]/$B$25</f>
        <v>3.1578947368421054E-2</v>
      </c>
    </row>
    <row r="19" spans="1:3" x14ac:dyDescent="0.25">
      <c r="A19" s="96" t="s">
        <v>37</v>
      </c>
      <c r="B19" s="102">
        <v>3</v>
      </c>
      <c r="C19" s="103">
        <f>Tabla5[[#This Row],[Nº SOLICITUDES]]/$B$25</f>
        <v>3.1578947368421054E-2</v>
      </c>
    </row>
    <row r="20" spans="1:3" x14ac:dyDescent="0.25">
      <c r="A20" s="96" t="s">
        <v>6</v>
      </c>
      <c r="B20" s="102">
        <v>4</v>
      </c>
      <c r="C20" s="103">
        <f>Tabla5[[#This Row],[Nº SOLICITUDES]]/$B$25</f>
        <v>4.2105263157894736E-2</v>
      </c>
    </row>
    <row r="21" spans="1:3" x14ac:dyDescent="0.25">
      <c r="A21" s="96" t="s">
        <v>39</v>
      </c>
      <c r="B21" s="102">
        <v>4</v>
      </c>
      <c r="C21" s="103">
        <f>Tabla5[[#This Row],[Nº SOLICITUDES]]/$B$25</f>
        <v>4.2105263157894736E-2</v>
      </c>
    </row>
    <row r="22" spans="1:3" x14ac:dyDescent="0.25">
      <c r="A22" s="96" t="s">
        <v>32</v>
      </c>
      <c r="B22" s="102">
        <v>8</v>
      </c>
      <c r="C22" s="103">
        <f>Tabla5[[#This Row],[Nº SOLICITUDES]]/$B$25</f>
        <v>8.4210526315789472E-2</v>
      </c>
    </row>
    <row r="23" spans="1:3" x14ac:dyDescent="0.25">
      <c r="A23" s="96" t="s">
        <v>107</v>
      </c>
      <c r="B23" s="102">
        <v>14</v>
      </c>
      <c r="C23" s="103">
        <f>Tabla5[[#This Row],[Nº SOLICITUDES]]/$B$25</f>
        <v>0.14736842105263157</v>
      </c>
    </row>
    <row r="24" spans="1:3" x14ac:dyDescent="0.25">
      <c r="A24" s="96" t="s">
        <v>106</v>
      </c>
      <c r="B24" s="102">
        <v>39</v>
      </c>
      <c r="C24" s="103">
        <f>Tabla5[[#This Row],[Nº SOLICITUDES]]/$B$25</f>
        <v>0.41052631578947368</v>
      </c>
    </row>
    <row r="25" spans="1:3" x14ac:dyDescent="0.25">
      <c r="A25" s="104" t="s">
        <v>272</v>
      </c>
      <c r="B25" s="105">
        <f>SUBTOTAL(109,B2:B24)</f>
        <v>95</v>
      </c>
      <c r="C25" s="106">
        <f>Tabla5[[#This Row],[Nº SOLICITUDES]]/$B$25</f>
        <v>1</v>
      </c>
    </row>
    <row r="26" spans="1:3" x14ac:dyDescent="0.25">
      <c r="A26" s="3"/>
      <c r="B26" s="4"/>
    </row>
    <row r="27" spans="1:3" x14ac:dyDescent="0.25">
      <c r="A27" s="3"/>
      <c r="B27" s="4"/>
    </row>
    <row r="28" spans="1:3" x14ac:dyDescent="0.25">
      <c r="A28" s="13"/>
    </row>
    <row r="30" spans="1:3" x14ac:dyDescent="0.25">
      <c r="A30" s="13"/>
    </row>
    <row r="32" spans="1:3" x14ac:dyDescent="0.25">
      <c r="A32" s="28"/>
      <c r="B32" s="28"/>
      <c r="C32" s="28"/>
    </row>
    <row r="33" spans="1:3" x14ac:dyDescent="0.25">
      <c r="A33" s="29"/>
      <c r="B33" s="29"/>
      <c r="C33" s="31"/>
    </row>
    <row r="34" spans="1:3" x14ac:dyDescent="0.25">
      <c r="A34" s="15"/>
      <c r="B34" s="16"/>
      <c r="C34" s="32"/>
    </row>
    <row r="35" spans="1:3" x14ac:dyDescent="0.25">
      <c r="A35" s="15"/>
      <c r="B35" s="16"/>
      <c r="C35" s="32"/>
    </row>
    <row r="40" spans="1:3" ht="15.75" x14ac:dyDescent="0.25">
      <c r="A40" s="114" t="s">
        <v>152</v>
      </c>
      <c r="B40" s="114"/>
      <c r="C40" s="42">
        <v>45401</v>
      </c>
    </row>
  </sheetData>
  <mergeCells count="1">
    <mergeCell ref="A40:B40"/>
  </mergeCells>
  <pageMargins left="0.7" right="0.7" top="0.75" bottom="0.75" header="0.3" footer="0.3"/>
  <pageSetup paperSize="9" orientation="portrait" r:id="rId1"/>
  <ignoredErrors>
    <ignoredError sqref="C2:C24" calculatedColumn="1"/>
  </ignoredErrors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C9"/>
  <sheetViews>
    <sheetView workbookViewId="0">
      <selection activeCell="B2" sqref="B2"/>
    </sheetView>
  </sheetViews>
  <sheetFormatPr baseColWidth="10" defaultRowHeight="15" x14ac:dyDescent="0.25"/>
  <cols>
    <col min="1" max="1" width="33.85546875" customWidth="1"/>
    <col min="2" max="2" width="20.7109375" style="8" bestFit="1" customWidth="1"/>
    <col min="3" max="3" width="17.85546875" style="8" bestFit="1" customWidth="1"/>
  </cols>
  <sheetData>
    <row r="1" spans="1:3" x14ac:dyDescent="0.25">
      <c r="A1" s="94" t="s">
        <v>28</v>
      </c>
      <c r="B1" s="101" t="s">
        <v>111</v>
      </c>
      <c r="C1" s="95" t="s">
        <v>34</v>
      </c>
    </row>
    <row r="2" spans="1:3" x14ac:dyDescent="0.25">
      <c r="A2" s="96" t="s">
        <v>53</v>
      </c>
      <c r="B2" s="102">
        <v>82</v>
      </c>
      <c r="C2" s="103">
        <f>Tabla6[[#This Row],[Nº SOLICITUDES]]/$B$4</f>
        <v>0.86315789473684212</v>
      </c>
    </row>
    <row r="3" spans="1:3" x14ac:dyDescent="0.25">
      <c r="A3" s="96" t="s">
        <v>54</v>
      </c>
      <c r="B3" s="102">
        <v>13</v>
      </c>
      <c r="C3" s="103">
        <f>Tabla6[[#This Row],[Nº SOLICITUDES]]/$B$4</f>
        <v>0.1368421052631579</v>
      </c>
    </row>
    <row r="4" spans="1:3" x14ac:dyDescent="0.25">
      <c r="A4" s="99" t="s">
        <v>125</v>
      </c>
      <c r="B4" s="107">
        <f>SUBTOTAL(109,B2:B3)</f>
        <v>95</v>
      </c>
      <c r="C4" s="108">
        <f>SUBTOTAL(109,C2:C3)</f>
        <v>1</v>
      </c>
    </row>
    <row r="6" spans="1:3" x14ac:dyDescent="0.25">
      <c r="A6" s="13" t="s">
        <v>88</v>
      </c>
    </row>
    <row r="8" spans="1:3" ht="15.75" x14ac:dyDescent="0.25">
      <c r="A8" s="114" t="s">
        <v>152</v>
      </c>
      <c r="B8" s="114"/>
      <c r="C8" s="42">
        <v>45401</v>
      </c>
    </row>
    <row r="9" spans="1:3" x14ac:dyDescent="0.25">
      <c r="A9" s="2"/>
      <c r="B9" s="7"/>
    </row>
  </sheetData>
  <mergeCells count="1">
    <mergeCell ref="A8:B8"/>
  </mergeCell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C31"/>
  <sheetViews>
    <sheetView zoomScale="85" zoomScaleNormal="85" workbookViewId="0">
      <selection activeCell="B18" sqref="B18"/>
    </sheetView>
  </sheetViews>
  <sheetFormatPr baseColWidth="10" defaultRowHeight="15" x14ac:dyDescent="0.25"/>
  <cols>
    <col min="1" max="1" width="81.7109375" customWidth="1"/>
    <col min="2" max="2" width="20.7109375" style="8" bestFit="1" customWidth="1"/>
    <col min="3" max="3" width="15.5703125" style="8" customWidth="1"/>
  </cols>
  <sheetData>
    <row r="1" spans="1:3" ht="24" customHeight="1" x14ac:dyDescent="0.25">
      <c r="A1" s="94" t="s">
        <v>31</v>
      </c>
      <c r="B1" s="101" t="s">
        <v>111</v>
      </c>
      <c r="C1" s="95" t="s">
        <v>34</v>
      </c>
    </row>
    <row r="2" spans="1:3" x14ac:dyDescent="0.25">
      <c r="A2" s="96" t="s">
        <v>278</v>
      </c>
      <c r="B2" s="5">
        <v>0</v>
      </c>
      <c r="C2" s="103">
        <f>Tabla7[[#This Row],[Nº SOLICITUDES]]/$B$14</f>
        <v>0</v>
      </c>
    </row>
    <row r="3" spans="1:3" x14ac:dyDescent="0.25">
      <c r="A3" s="96" t="s">
        <v>284</v>
      </c>
      <c r="B3" s="5">
        <v>1</v>
      </c>
      <c r="C3" s="103">
        <f>Tabla7[[#This Row],[Nº SOLICITUDES]]/$B$14</f>
        <v>1.0526315789473684E-2</v>
      </c>
    </row>
    <row r="4" spans="1:3" x14ac:dyDescent="0.25">
      <c r="A4" s="96" t="s">
        <v>285</v>
      </c>
      <c r="B4" s="5">
        <v>2</v>
      </c>
      <c r="C4" s="103">
        <f>Tabla7[[#This Row],[Nº SOLICITUDES]]/$B$14</f>
        <v>2.1052631578947368E-2</v>
      </c>
    </row>
    <row r="5" spans="1:3" x14ac:dyDescent="0.25">
      <c r="A5" s="96" t="s">
        <v>26</v>
      </c>
      <c r="B5" s="5">
        <v>0</v>
      </c>
      <c r="C5" s="103">
        <f>Tabla7[[#This Row],[Nº SOLICITUDES]]/$B$14</f>
        <v>0</v>
      </c>
    </row>
    <row r="6" spans="1:3" x14ac:dyDescent="0.25">
      <c r="A6" s="113" t="s">
        <v>286</v>
      </c>
      <c r="B6" s="5">
        <v>2</v>
      </c>
      <c r="C6" s="103">
        <f>Tabla7[[#This Row],[Nº SOLICITUDES]]/$B$14</f>
        <v>2.1052631578947368E-2</v>
      </c>
    </row>
    <row r="7" spans="1:3" x14ac:dyDescent="0.25">
      <c r="A7" s="96" t="s">
        <v>277</v>
      </c>
      <c r="B7" s="5">
        <v>2</v>
      </c>
      <c r="C7" s="103">
        <f>Tabla7[[#This Row],[Nº SOLICITUDES]]/$B$14</f>
        <v>2.1052631578947368E-2</v>
      </c>
    </row>
    <row r="8" spans="1:3" x14ac:dyDescent="0.25">
      <c r="A8" s="96" t="s">
        <v>279</v>
      </c>
      <c r="B8" s="5">
        <v>2</v>
      </c>
      <c r="C8" s="103">
        <f>Tabla7[[#This Row],[Nº SOLICITUDES]]/$B$14</f>
        <v>2.1052631578947368E-2</v>
      </c>
    </row>
    <row r="9" spans="1:3" x14ac:dyDescent="0.25">
      <c r="A9" s="113" t="s">
        <v>189</v>
      </c>
      <c r="B9" s="5">
        <v>3</v>
      </c>
      <c r="C9" s="103">
        <f>Tabla7[[#This Row],[Nº SOLICITUDES]]/$B$14</f>
        <v>3.1578947368421054E-2</v>
      </c>
    </row>
    <row r="10" spans="1:3" x14ac:dyDescent="0.25">
      <c r="A10" s="96" t="s">
        <v>25</v>
      </c>
      <c r="B10" s="5">
        <v>3</v>
      </c>
      <c r="C10" s="103">
        <f>Tabla7[[#This Row],[Nº SOLICITUDES]]/$B$14</f>
        <v>3.1578947368421054E-2</v>
      </c>
    </row>
    <row r="11" spans="1:3" x14ac:dyDescent="0.25">
      <c r="A11" s="96" t="s">
        <v>287</v>
      </c>
      <c r="B11" s="5">
        <v>5</v>
      </c>
      <c r="C11" s="103">
        <f>Tabla7[[#This Row],[Nº SOLICITUDES]]/$B$14</f>
        <v>5.2631578947368418E-2</v>
      </c>
    </row>
    <row r="12" spans="1:3" x14ac:dyDescent="0.25">
      <c r="A12" s="96" t="s">
        <v>236</v>
      </c>
      <c r="B12" s="5">
        <v>37</v>
      </c>
      <c r="C12" s="103">
        <f>Tabla7[[#This Row],[Nº SOLICITUDES]]/$B$14</f>
        <v>0.38947368421052631</v>
      </c>
    </row>
    <row r="13" spans="1:3" x14ac:dyDescent="0.25">
      <c r="A13" s="96" t="s">
        <v>237</v>
      </c>
      <c r="B13" s="5">
        <v>38</v>
      </c>
      <c r="C13" s="103">
        <f>Tabla7[[#This Row],[Nº SOLICITUDES]]/$B$14</f>
        <v>0.4</v>
      </c>
    </row>
    <row r="14" spans="1:3" ht="20.25" customHeight="1" x14ac:dyDescent="0.25">
      <c r="A14" s="99" t="s">
        <v>125</v>
      </c>
      <c r="B14" s="107">
        <f>SUBTOTAL(109,B2:B13)</f>
        <v>95</v>
      </c>
      <c r="C14" s="108">
        <f>SUBTOTAL(109,C2:C13)</f>
        <v>1</v>
      </c>
    </row>
    <row r="15" spans="1:3" x14ac:dyDescent="0.25">
      <c r="A15" s="12"/>
      <c r="B15" s="11"/>
      <c r="C15" s="11"/>
    </row>
    <row r="16" spans="1:3" ht="21" customHeight="1" x14ac:dyDescent="0.25">
      <c r="A16" s="110" t="s">
        <v>126</v>
      </c>
      <c r="B16" s="102">
        <v>1</v>
      </c>
      <c r="C16" s="7"/>
    </row>
    <row r="17" spans="1:3" ht="21" customHeight="1" x14ac:dyDescent="0.25">
      <c r="A17" s="110" t="s">
        <v>127</v>
      </c>
      <c r="B17" s="102">
        <v>3</v>
      </c>
      <c r="C17" s="31"/>
    </row>
    <row r="18" spans="1:3" ht="21" customHeight="1" x14ac:dyDescent="0.25">
      <c r="A18" s="110" t="s">
        <v>128</v>
      </c>
      <c r="B18" s="102">
        <v>29</v>
      </c>
      <c r="C18" s="31"/>
    </row>
    <row r="19" spans="1:3" x14ac:dyDescent="0.25">
      <c r="B19"/>
      <c r="C19"/>
    </row>
    <row r="31" spans="1:3" ht="15.75" x14ac:dyDescent="0.25">
      <c r="A31" s="114" t="s">
        <v>152</v>
      </c>
      <c r="B31" s="114"/>
      <c r="C31" s="42">
        <v>45401</v>
      </c>
    </row>
  </sheetData>
  <mergeCells count="1">
    <mergeCell ref="A31:B31"/>
  </mergeCell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C12"/>
  <sheetViews>
    <sheetView workbookViewId="0">
      <selection activeCell="B4" sqref="B4"/>
    </sheetView>
  </sheetViews>
  <sheetFormatPr baseColWidth="10" defaultRowHeight="15" x14ac:dyDescent="0.25"/>
  <cols>
    <col min="1" max="1" width="35.5703125" customWidth="1"/>
    <col min="2" max="2" width="21.85546875" style="5" customWidth="1"/>
  </cols>
  <sheetData>
    <row r="1" spans="1:3" ht="23.25" customHeight="1" x14ac:dyDescent="0.25">
      <c r="A1" s="94" t="s">
        <v>29</v>
      </c>
      <c r="B1" s="95" t="s">
        <v>111</v>
      </c>
    </row>
    <row r="2" spans="1:3" x14ac:dyDescent="0.25">
      <c r="A2" s="96" t="s">
        <v>30</v>
      </c>
      <c r="B2" s="97">
        <v>1</v>
      </c>
    </row>
    <row r="3" spans="1:3" x14ac:dyDescent="0.25">
      <c r="A3" s="96" t="s">
        <v>20</v>
      </c>
      <c r="B3" s="97">
        <v>83</v>
      </c>
    </row>
    <row r="4" spans="1:3" x14ac:dyDescent="0.25">
      <c r="A4" s="96" t="s">
        <v>21</v>
      </c>
      <c r="B4" s="97">
        <v>11</v>
      </c>
    </row>
    <row r="5" spans="1:3" x14ac:dyDescent="0.25">
      <c r="A5" s="99" t="s">
        <v>114</v>
      </c>
      <c r="B5" s="100">
        <v>95</v>
      </c>
    </row>
    <row r="9" spans="1:3" x14ac:dyDescent="0.25">
      <c r="A9" s="13" t="s">
        <v>89</v>
      </c>
    </row>
    <row r="11" spans="1:3" x14ac:dyDescent="0.25">
      <c r="A11" s="9"/>
    </row>
    <row r="12" spans="1:3" ht="15.75" x14ac:dyDescent="0.25">
      <c r="A12" s="43" t="s">
        <v>152</v>
      </c>
      <c r="B12" s="45">
        <v>45401</v>
      </c>
      <c r="C12" s="44"/>
    </row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1</vt:i4>
      </vt:variant>
    </vt:vector>
  </HeadingPairs>
  <TitlesOfParts>
    <vt:vector size="8" baseType="lpstr">
      <vt:lpstr>RELACIÓN EXPEDIENTES 5701-2023</vt:lpstr>
      <vt:lpstr>Nº SOLICITUDES</vt:lpstr>
      <vt:lpstr>PERFIL SOLICITANTE</vt:lpstr>
      <vt:lpstr>SERVICIOS AFECTADOS</vt:lpstr>
      <vt:lpstr>MEDIO DE PRESENTACIÓN</vt:lpstr>
      <vt:lpstr>SENTIDO DE LAS RESOLUCIONES</vt:lpstr>
      <vt:lpstr>ESTADO SOLICITUDES</vt:lpstr>
      <vt:lpstr>'RELACIÓN EXPEDIENTES 5701-2023'!Área_de_impresión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2024-05-03T12:11:25Z</dcterms:modified>
</cp:coreProperties>
</file>